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7520" windowHeight="10035"/>
  </bookViews>
  <sheets>
    <sheet name="Edward Jones" sheetId="1" r:id="rId1"/>
    <sheet name="Huntington" sheetId="4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Z8" i="1" l="1"/>
  <c r="X8" i="1"/>
  <c r="V8" i="1"/>
  <c r="T8" i="1"/>
  <c r="R8" i="1"/>
  <c r="P8" i="1"/>
  <c r="P18" i="1" s="1"/>
  <c r="P26" i="1" s="1"/>
  <c r="N8" i="1"/>
  <c r="L8" i="1"/>
  <c r="L18" i="1" s="1"/>
  <c r="J8" i="1"/>
  <c r="D8" i="1"/>
  <c r="D18" i="1" s="1"/>
  <c r="F8" i="1"/>
  <c r="H8" i="1"/>
  <c r="Z8" i="4"/>
  <c r="X8" i="4"/>
  <c r="Z19" i="4" s="1"/>
  <c r="V8" i="4"/>
  <c r="T8" i="4"/>
  <c r="R8" i="4"/>
  <c r="P8" i="4"/>
  <c r="N8" i="4"/>
  <c r="L8" i="4"/>
  <c r="J8" i="4"/>
  <c r="F8" i="4"/>
  <c r="F19" i="4" s="1"/>
  <c r="H8" i="4"/>
  <c r="F12" i="4"/>
  <c r="F28" i="4" s="1"/>
  <c r="Z32" i="4"/>
  <c r="Z31" i="4"/>
  <c r="Z30" i="4"/>
  <c r="Z29" i="4"/>
  <c r="Z28" i="4"/>
  <c r="Z26" i="4"/>
  <c r="X32" i="4"/>
  <c r="X31" i="4"/>
  <c r="X30" i="4"/>
  <c r="X29" i="4"/>
  <c r="X28" i="4"/>
  <c r="X26" i="4"/>
  <c r="V32" i="4"/>
  <c r="V31" i="4"/>
  <c r="V30" i="4"/>
  <c r="V29" i="4"/>
  <c r="V28" i="4"/>
  <c r="V26" i="4"/>
  <c r="T32" i="4"/>
  <c r="T31" i="4"/>
  <c r="T30" i="4"/>
  <c r="T29" i="4"/>
  <c r="T28" i="4"/>
  <c r="T26" i="4"/>
  <c r="R32" i="4"/>
  <c r="R31" i="4"/>
  <c r="R30" i="4"/>
  <c r="R29" i="4"/>
  <c r="R28" i="4"/>
  <c r="R26" i="4"/>
  <c r="P32" i="4"/>
  <c r="P31" i="4"/>
  <c r="P30" i="4"/>
  <c r="P29" i="4"/>
  <c r="P28" i="4"/>
  <c r="P26" i="4"/>
  <c r="N32" i="4"/>
  <c r="N31" i="4"/>
  <c r="N30" i="4"/>
  <c r="N29" i="4"/>
  <c r="N28" i="4"/>
  <c r="N26" i="4"/>
  <c r="L32" i="4"/>
  <c r="L31" i="4"/>
  <c r="L30" i="4"/>
  <c r="L29" i="4"/>
  <c r="L28" i="4"/>
  <c r="L26" i="4"/>
  <c r="J32" i="4"/>
  <c r="J31" i="4"/>
  <c r="J30" i="4"/>
  <c r="J29" i="4"/>
  <c r="J28" i="4"/>
  <c r="J26" i="4"/>
  <c r="H32" i="4"/>
  <c r="H31" i="4"/>
  <c r="H30" i="4"/>
  <c r="H29" i="4"/>
  <c r="H28" i="4"/>
  <c r="F32" i="4"/>
  <c r="F31" i="4"/>
  <c r="F30" i="4"/>
  <c r="F29" i="4"/>
  <c r="D8" i="4"/>
  <c r="D18" i="4"/>
  <c r="D26" i="4" s="1"/>
  <c r="D6" i="4"/>
  <c r="D30" i="4"/>
  <c r="D12" i="4"/>
  <c r="B8" i="4"/>
  <c r="D19" i="4" s="1"/>
  <c r="D32" i="4"/>
  <c r="D31" i="4"/>
  <c r="D29" i="4"/>
  <c r="Z18" i="4"/>
  <c r="X18" i="4"/>
  <c r="V18" i="4"/>
  <c r="T18" i="4"/>
  <c r="R18" i="4"/>
  <c r="P18" i="4"/>
  <c r="N18" i="4"/>
  <c r="L18" i="4"/>
  <c r="J18" i="4"/>
  <c r="D28" i="4"/>
  <c r="B10" i="4"/>
  <c r="Z31" i="1"/>
  <c r="Z30" i="1"/>
  <c r="Z28" i="1"/>
  <c r="Z27" i="1"/>
  <c r="Z25" i="1"/>
  <c r="X31" i="1"/>
  <c r="X30" i="1"/>
  <c r="X28" i="1"/>
  <c r="X27" i="1"/>
  <c r="X25" i="1"/>
  <c r="V31" i="1"/>
  <c r="V30" i="1"/>
  <c r="V28" i="1"/>
  <c r="V27" i="1"/>
  <c r="V25" i="1"/>
  <c r="T31" i="1"/>
  <c r="T30" i="1"/>
  <c r="T28" i="1"/>
  <c r="T27" i="1"/>
  <c r="T25" i="1"/>
  <c r="R31" i="1"/>
  <c r="R30" i="1"/>
  <c r="R28" i="1"/>
  <c r="R27" i="1"/>
  <c r="R25" i="1"/>
  <c r="P31" i="1"/>
  <c r="P30" i="1"/>
  <c r="P28" i="1"/>
  <c r="P27" i="1"/>
  <c r="P25" i="1"/>
  <c r="N31" i="1"/>
  <c r="N30" i="1"/>
  <c r="N28" i="1"/>
  <c r="N27" i="1"/>
  <c r="N25" i="1"/>
  <c r="L31" i="1"/>
  <c r="L30" i="1"/>
  <c r="L28" i="1"/>
  <c r="L27" i="1"/>
  <c r="L25" i="1"/>
  <c r="J31" i="1"/>
  <c r="J30" i="1"/>
  <c r="J28" i="1"/>
  <c r="J27" i="1"/>
  <c r="J25" i="1"/>
  <c r="H31" i="1"/>
  <c r="H30" i="1"/>
  <c r="H28" i="1"/>
  <c r="H27" i="1"/>
  <c r="H25" i="1"/>
  <c r="F31" i="1"/>
  <c r="F30" i="1"/>
  <c r="F28" i="1"/>
  <c r="F27" i="1"/>
  <c r="F25" i="1"/>
  <c r="D31" i="1"/>
  <c r="D30" i="1"/>
  <c r="D28" i="1"/>
  <c r="D27" i="1"/>
  <c r="D25" i="1"/>
  <c r="H15" i="1"/>
  <c r="H6" i="1" s="1"/>
  <c r="H14" i="1"/>
  <c r="H12" i="1"/>
  <c r="H13" i="1"/>
  <c r="Z17" i="1"/>
  <c r="X17" i="1"/>
  <c r="V17" i="1"/>
  <c r="T17" i="1"/>
  <c r="R17" i="1"/>
  <c r="P17" i="1"/>
  <c r="N17" i="1"/>
  <c r="L17" i="1"/>
  <c r="J17" i="1"/>
  <c r="F17" i="1"/>
  <c r="D17" i="1"/>
  <c r="F6" i="1"/>
  <c r="Z18" i="1"/>
  <c r="Z26" i="1" s="1"/>
  <c r="R18" i="1"/>
  <c r="R26" i="1" s="1"/>
  <c r="F18" i="1"/>
  <c r="F29" i="1" s="1"/>
  <c r="D6" i="1"/>
  <c r="F15" i="1"/>
  <c r="F14" i="1"/>
  <c r="D12" i="1"/>
  <c r="B10" i="1"/>
  <c r="B8" i="1"/>
  <c r="Z29" i="1" l="1"/>
  <c r="Z33" i="1" s="1"/>
  <c r="X18" i="1"/>
  <c r="X29" i="1" s="1"/>
  <c r="X26" i="1"/>
  <c r="V18" i="1"/>
  <c r="V26" i="1" s="1"/>
  <c r="V29" i="1"/>
  <c r="V33" i="1" s="1"/>
  <c r="T18" i="1"/>
  <c r="T29" i="1" s="1"/>
  <c r="T26" i="1"/>
  <c r="R29" i="1"/>
  <c r="R33" i="1" s="1"/>
  <c r="P29" i="1"/>
  <c r="P33" i="1" s="1"/>
  <c r="N18" i="1"/>
  <c r="D26" i="1"/>
  <c r="D29" i="1"/>
  <c r="F26" i="1"/>
  <c r="F33" i="1" s="1"/>
  <c r="L26" i="1"/>
  <c r="L29" i="1"/>
  <c r="J18" i="1"/>
  <c r="Z27" i="4"/>
  <c r="Z33" i="4"/>
  <c r="X19" i="4"/>
  <c r="X27" i="4"/>
  <c r="X33" i="4"/>
  <c r="X36" i="4" s="1"/>
  <c r="V19" i="4"/>
  <c r="V33" i="4" s="1"/>
  <c r="T19" i="4"/>
  <c r="T27" i="4" s="1"/>
  <c r="T36" i="4" s="1"/>
  <c r="T33" i="4"/>
  <c r="R19" i="4"/>
  <c r="R27" i="4" s="1"/>
  <c r="P19" i="4"/>
  <c r="P33" i="4"/>
  <c r="P27" i="4"/>
  <c r="N19" i="4"/>
  <c r="N33" i="4"/>
  <c r="N27" i="4"/>
  <c r="L19" i="4"/>
  <c r="L33" i="4" s="1"/>
  <c r="L27" i="4"/>
  <c r="F33" i="4"/>
  <c r="F27" i="4"/>
  <c r="F6" i="4"/>
  <c r="H6" i="4" s="1"/>
  <c r="J6" i="4" s="1"/>
  <c r="L6" i="4" s="1"/>
  <c r="N6" i="4" s="1"/>
  <c r="P6" i="4" s="1"/>
  <c r="R6" i="4" s="1"/>
  <c r="T6" i="4" s="1"/>
  <c r="V6" i="4" s="1"/>
  <c r="X6" i="4" s="1"/>
  <c r="Z6" i="4" s="1"/>
  <c r="D10" i="4"/>
  <c r="D22" i="4" s="1"/>
  <c r="D33" i="4"/>
  <c r="D27" i="4"/>
  <c r="H18" i="4"/>
  <c r="H26" i="4" s="1"/>
  <c r="F18" i="4"/>
  <c r="F26" i="4" s="1"/>
  <c r="H18" i="1"/>
  <c r="H10" i="1"/>
  <c r="H21" i="1" s="1"/>
  <c r="H17" i="1"/>
  <c r="J6" i="1"/>
  <c r="F10" i="1"/>
  <c r="F21" i="1" s="1"/>
  <c r="X33" i="1" l="1"/>
  <c r="T33" i="1"/>
  <c r="N29" i="1"/>
  <c r="N26" i="1"/>
  <c r="D33" i="1"/>
  <c r="L33" i="1"/>
  <c r="H29" i="1"/>
  <c r="H26" i="1"/>
  <c r="H33" i="1" s="1"/>
  <c r="J26" i="1"/>
  <c r="J29" i="1"/>
  <c r="Z36" i="4"/>
  <c r="V27" i="4"/>
  <c r="V36" i="4" s="1"/>
  <c r="R33" i="4"/>
  <c r="R36" i="4" s="1"/>
  <c r="P36" i="4"/>
  <c r="N36" i="4"/>
  <c r="L36" i="4"/>
  <c r="D36" i="4"/>
  <c r="F36" i="4"/>
  <c r="F10" i="4"/>
  <c r="F22" i="4" s="1"/>
  <c r="J10" i="1"/>
  <c r="J21" i="1" s="1"/>
  <c r="L6" i="1"/>
  <c r="N33" i="1" l="1"/>
  <c r="J33" i="1"/>
  <c r="H10" i="4"/>
  <c r="H22" i="4" s="1"/>
  <c r="L10" i="1"/>
  <c r="L21" i="1" s="1"/>
  <c r="N6" i="1"/>
  <c r="J10" i="4" l="1"/>
  <c r="J22" i="4" s="1"/>
  <c r="H19" i="4"/>
  <c r="J19" i="4"/>
  <c r="P6" i="1"/>
  <c r="N10" i="1"/>
  <c r="N21" i="1" s="1"/>
  <c r="J27" i="4" l="1"/>
  <c r="J33" i="4"/>
  <c r="H33" i="4"/>
  <c r="H27" i="4"/>
  <c r="L10" i="4"/>
  <c r="L22" i="4" s="1"/>
  <c r="P10" i="1"/>
  <c r="P21" i="1" s="1"/>
  <c r="R6" i="1"/>
  <c r="J36" i="4" l="1"/>
  <c r="N10" i="4"/>
  <c r="N22" i="4" s="1"/>
  <c r="H36" i="4"/>
  <c r="T6" i="1"/>
  <c r="R10" i="1"/>
  <c r="R21" i="1" s="1"/>
  <c r="P10" i="4" l="1"/>
  <c r="P22" i="4" s="1"/>
  <c r="T10" i="1"/>
  <c r="T21" i="1" s="1"/>
  <c r="V6" i="1"/>
  <c r="R10" i="4" l="1"/>
  <c r="R22" i="4" s="1"/>
  <c r="V10" i="1"/>
  <c r="V21" i="1" s="1"/>
  <c r="X6" i="1"/>
  <c r="T10" i="4" l="1"/>
  <c r="T22" i="4" s="1"/>
  <c r="Z6" i="1"/>
  <c r="Z10" i="1" s="1"/>
  <c r="Z21" i="1" s="1"/>
  <c r="X10" i="1"/>
  <c r="X21" i="1" s="1"/>
  <c r="V10" i="4" l="1"/>
  <c r="V22" i="4" s="1"/>
  <c r="X10" i="4" l="1"/>
  <c r="X22" i="4" s="1"/>
  <c r="Z10" i="4"/>
  <c r="Z22" i="4" s="1"/>
  <c r="D10" i="1" l="1"/>
  <c r="D21" i="1" s="1"/>
</calcChain>
</file>

<file path=xl/comments1.xml><?xml version="1.0" encoding="utf-8"?>
<comments xmlns="http://schemas.openxmlformats.org/spreadsheetml/2006/main">
  <authors>
    <author>Andrew J. Brown</author>
  </authors>
  <commentList>
    <comment ref="D8" authorId="0">
      <text>
        <r>
          <rPr>
            <b/>
            <sz val="9"/>
            <color indexed="81"/>
            <rFont val="Tahoma"/>
            <family val="2"/>
          </rPr>
          <t>Andrew J. Brown:</t>
        </r>
        <r>
          <rPr>
            <sz val="9"/>
            <color indexed="81"/>
            <rFont val="Tahoma"/>
            <family val="2"/>
          </rPr>
          <t xml:space="preserve">
Value equals End of Month market value less cost basis</t>
        </r>
      </text>
    </comment>
    <comment ref="F8" authorId="0">
      <text>
        <r>
          <rPr>
            <b/>
            <sz val="9"/>
            <color indexed="81"/>
            <rFont val="Tahoma"/>
            <family val="2"/>
          </rPr>
          <t>Andrew J. Brown:</t>
        </r>
        <r>
          <rPr>
            <sz val="9"/>
            <color indexed="81"/>
            <rFont val="Tahoma"/>
            <family val="2"/>
          </rPr>
          <t xml:space="preserve">
Value equals End of Month market value less cost basis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Andrew J. Brown:</t>
        </r>
        <r>
          <rPr>
            <sz val="9"/>
            <color indexed="81"/>
            <rFont val="Tahoma"/>
            <family val="2"/>
          </rPr>
          <t xml:space="preserve">
Value equals End of Month market value less cost basis</t>
        </r>
      </text>
    </comment>
    <comment ref="J8" authorId="0">
      <text>
        <r>
          <rPr>
            <b/>
            <sz val="9"/>
            <color indexed="81"/>
            <rFont val="Tahoma"/>
            <family val="2"/>
          </rPr>
          <t>Andrew J. Brown:</t>
        </r>
        <r>
          <rPr>
            <sz val="9"/>
            <color indexed="81"/>
            <rFont val="Tahoma"/>
            <family val="2"/>
          </rPr>
          <t xml:space="preserve">
Value equals End of Month market value less cost basis</t>
        </r>
      </text>
    </comment>
    <comment ref="L8" authorId="0">
      <text>
        <r>
          <rPr>
            <b/>
            <sz val="9"/>
            <color indexed="81"/>
            <rFont val="Tahoma"/>
            <family val="2"/>
          </rPr>
          <t>Andrew J. Brown:</t>
        </r>
        <r>
          <rPr>
            <sz val="9"/>
            <color indexed="81"/>
            <rFont val="Tahoma"/>
            <family val="2"/>
          </rPr>
          <t xml:space="preserve">
Value equals End of Month market value less cost basis</t>
        </r>
      </text>
    </comment>
    <comment ref="N8" authorId="0">
      <text>
        <r>
          <rPr>
            <b/>
            <sz val="9"/>
            <color indexed="81"/>
            <rFont val="Tahoma"/>
            <family val="2"/>
          </rPr>
          <t>Andrew J. Brown:</t>
        </r>
        <r>
          <rPr>
            <sz val="9"/>
            <color indexed="81"/>
            <rFont val="Tahoma"/>
            <family val="2"/>
          </rPr>
          <t xml:space="preserve">
Value equals End of Month market value less cost basis</t>
        </r>
      </text>
    </comment>
    <comment ref="P8" authorId="0">
      <text>
        <r>
          <rPr>
            <b/>
            <sz val="9"/>
            <color indexed="81"/>
            <rFont val="Tahoma"/>
            <family val="2"/>
          </rPr>
          <t>Andrew J. Brown:</t>
        </r>
        <r>
          <rPr>
            <sz val="9"/>
            <color indexed="81"/>
            <rFont val="Tahoma"/>
            <family val="2"/>
          </rPr>
          <t xml:space="preserve">
Value equals End of Month market value less cost basis</t>
        </r>
      </text>
    </comment>
    <comment ref="R8" authorId="0">
      <text>
        <r>
          <rPr>
            <b/>
            <sz val="9"/>
            <color indexed="81"/>
            <rFont val="Tahoma"/>
            <family val="2"/>
          </rPr>
          <t>Andrew J. Brown:</t>
        </r>
        <r>
          <rPr>
            <sz val="9"/>
            <color indexed="81"/>
            <rFont val="Tahoma"/>
            <family val="2"/>
          </rPr>
          <t xml:space="preserve">
Value equals End of Month market value less cost basis</t>
        </r>
      </text>
    </comment>
    <comment ref="T8" authorId="0">
      <text>
        <r>
          <rPr>
            <b/>
            <sz val="9"/>
            <color indexed="81"/>
            <rFont val="Tahoma"/>
            <family val="2"/>
          </rPr>
          <t>Andrew J. Brown:</t>
        </r>
        <r>
          <rPr>
            <sz val="9"/>
            <color indexed="81"/>
            <rFont val="Tahoma"/>
            <family val="2"/>
          </rPr>
          <t xml:space="preserve">
Value equals End of Month market value less cost basis</t>
        </r>
      </text>
    </comment>
    <comment ref="V8" authorId="0">
      <text>
        <r>
          <rPr>
            <b/>
            <sz val="9"/>
            <color indexed="81"/>
            <rFont val="Tahoma"/>
            <family val="2"/>
          </rPr>
          <t>Andrew J. Brown:</t>
        </r>
        <r>
          <rPr>
            <sz val="9"/>
            <color indexed="81"/>
            <rFont val="Tahoma"/>
            <family val="2"/>
          </rPr>
          <t xml:space="preserve">
Value equals End of Month market value less cost basis</t>
        </r>
      </text>
    </comment>
    <comment ref="X8" authorId="0">
      <text>
        <r>
          <rPr>
            <b/>
            <sz val="9"/>
            <color indexed="81"/>
            <rFont val="Tahoma"/>
            <family val="2"/>
          </rPr>
          <t>Andrew J. Brown:</t>
        </r>
        <r>
          <rPr>
            <sz val="9"/>
            <color indexed="81"/>
            <rFont val="Tahoma"/>
            <family val="2"/>
          </rPr>
          <t xml:space="preserve">
Value equals End of Month market value less cost basis</t>
        </r>
      </text>
    </comment>
    <comment ref="Z8" authorId="0">
      <text>
        <r>
          <rPr>
            <b/>
            <sz val="9"/>
            <color indexed="81"/>
            <rFont val="Tahoma"/>
            <family val="2"/>
          </rPr>
          <t>Andrew J. Brown:</t>
        </r>
        <r>
          <rPr>
            <sz val="9"/>
            <color indexed="81"/>
            <rFont val="Tahoma"/>
            <family val="2"/>
          </rPr>
          <t xml:space="preserve">
Value equals End of Month market value less cost basis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>Andrew J. Brown:</t>
        </r>
        <r>
          <rPr>
            <sz val="9"/>
            <color indexed="81"/>
            <rFont val="Tahoma"/>
            <family val="2"/>
          </rPr>
          <t xml:space="preserve">
Edward Jones figures are year to date.  Enter total from month and subtract prior periods.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Andrew J. Brown:</t>
        </r>
        <r>
          <rPr>
            <sz val="9"/>
            <color indexed="81"/>
            <rFont val="Tahoma"/>
            <family val="2"/>
          </rPr>
          <t xml:space="preserve">
Edward Jones figures are year to date.  Enter total from month and subtract prior periods.</t>
        </r>
      </text>
    </comment>
    <comment ref="J14" authorId="0">
      <text>
        <r>
          <rPr>
            <b/>
            <sz val="9"/>
            <color indexed="81"/>
            <rFont val="Tahoma"/>
            <family val="2"/>
          </rPr>
          <t>Andrew J. Brown:</t>
        </r>
        <r>
          <rPr>
            <sz val="9"/>
            <color indexed="81"/>
            <rFont val="Tahoma"/>
            <family val="2"/>
          </rPr>
          <t xml:space="preserve">
Edward Jones figures are year to date.  Enter total from month and subtract prior periods.</t>
        </r>
      </text>
    </comment>
    <comment ref="L14" authorId="0">
      <text>
        <r>
          <rPr>
            <b/>
            <sz val="9"/>
            <color indexed="81"/>
            <rFont val="Tahoma"/>
            <family val="2"/>
          </rPr>
          <t>Andrew J. Brown:</t>
        </r>
        <r>
          <rPr>
            <sz val="9"/>
            <color indexed="81"/>
            <rFont val="Tahoma"/>
            <family val="2"/>
          </rPr>
          <t xml:space="preserve">
Edward Jones figures are year to date.  Enter total from month and subtract prior periods.</t>
        </r>
      </text>
    </comment>
    <comment ref="N14" authorId="0">
      <text>
        <r>
          <rPr>
            <b/>
            <sz val="9"/>
            <color indexed="81"/>
            <rFont val="Tahoma"/>
            <family val="2"/>
          </rPr>
          <t>Andrew J. Brown:</t>
        </r>
        <r>
          <rPr>
            <sz val="9"/>
            <color indexed="81"/>
            <rFont val="Tahoma"/>
            <family val="2"/>
          </rPr>
          <t xml:space="preserve">
Edward Jones figures are year to date.  Enter total from month and subtract prior periods.</t>
        </r>
      </text>
    </comment>
    <comment ref="P14" authorId="0">
      <text>
        <r>
          <rPr>
            <b/>
            <sz val="9"/>
            <color indexed="81"/>
            <rFont val="Tahoma"/>
            <family val="2"/>
          </rPr>
          <t>Andrew J. Brown:</t>
        </r>
        <r>
          <rPr>
            <sz val="9"/>
            <color indexed="81"/>
            <rFont val="Tahoma"/>
            <family val="2"/>
          </rPr>
          <t xml:space="preserve">
Edward Jones figures are year to date.  Enter total from month and subtract prior periods.</t>
        </r>
      </text>
    </comment>
    <comment ref="R14" authorId="0">
      <text>
        <r>
          <rPr>
            <b/>
            <sz val="9"/>
            <color indexed="81"/>
            <rFont val="Tahoma"/>
            <family val="2"/>
          </rPr>
          <t>Andrew J. Brown:</t>
        </r>
        <r>
          <rPr>
            <sz val="9"/>
            <color indexed="81"/>
            <rFont val="Tahoma"/>
            <family val="2"/>
          </rPr>
          <t xml:space="preserve">
Edward Jones figures are year to date.  Enter total from month and subtract prior periods.</t>
        </r>
      </text>
    </comment>
    <comment ref="T14" authorId="0">
      <text>
        <r>
          <rPr>
            <b/>
            <sz val="9"/>
            <color indexed="81"/>
            <rFont val="Tahoma"/>
            <family val="2"/>
          </rPr>
          <t>Andrew J. Brown:</t>
        </r>
        <r>
          <rPr>
            <sz val="9"/>
            <color indexed="81"/>
            <rFont val="Tahoma"/>
            <family val="2"/>
          </rPr>
          <t xml:space="preserve">
Edward Jones figures are year to date.  Enter total from month and subtract prior periods.</t>
        </r>
      </text>
    </comment>
    <comment ref="V14" authorId="0">
      <text>
        <r>
          <rPr>
            <b/>
            <sz val="9"/>
            <color indexed="81"/>
            <rFont val="Tahoma"/>
            <family val="2"/>
          </rPr>
          <t>Andrew J. Brown:</t>
        </r>
        <r>
          <rPr>
            <sz val="9"/>
            <color indexed="81"/>
            <rFont val="Tahoma"/>
            <family val="2"/>
          </rPr>
          <t xml:space="preserve">
Edward Jones figures are year to date.  Enter total from month and subtract prior periods.</t>
        </r>
      </text>
    </comment>
    <comment ref="X14" authorId="0">
      <text>
        <r>
          <rPr>
            <b/>
            <sz val="9"/>
            <color indexed="81"/>
            <rFont val="Tahoma"/>
            <family val="2"/>
          </rPr>
          <t>Andrew J. Brown:</t>
        </r>
        <r>
          <rPr>
            <sz val="9"/>
            <color indexed="81"/>
            <rFont val="Tahoma"/>
            <family val="2"/>
          </rPr>
          <t xml:space="preserve">
Edward Jones figures are year to date.  Enter total from month and subtract prior periods.</t>
        </r>
      </text>
    </comment>
    <comment ref="Z14" authorId="0">
      <text>
        <r>
          <rPr>
            <b/>
            <sz val="9"/>
            <color indexed="81"/>
            <rFont val="Tahoma"/>
            <family val="2"/>
          </rPr>
          <t>Andrew J. Brown:</t>
        </r>
        <r>
          <rPr>
            <sz val="9"/>
            <color indexed="81"/>
            <rFont val="Tahoma"/>
            <family val="2"/>
          </rPr>
          <t xml:space="preserve">
Edward Jones figures are year to date.  Enter total from month and subtract prior periods.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>Andrew J. Brown:</t>
        </r>
        <r>
          <rPr>
            <sz val="9"/>
            <color indexed="81"/>
            <rFont val="Tahoma"/>
            <family val="2"/>
          </rPr>
          <t xml:space="preserve">
Edward Jones figures are year to date.  Enter total from month and subtract prior periods.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>Andrew J. Brown:</t>
        </r>
        <r>
          <rPr>
            <sz val="9"/>
            <color indexed="81"/>
            <rFont val="Tahoma"/>
            <family val="2"/>
          </rPr>
          <t xml:space="preserve">
Edward Jones figures are year to date.  Enter total from month and subtract prior periods.</t>
        </r>
      </text>
    </comment>
    <comment ref="J15" authorId="0">
      <text>
        <r>
          <rPr>
            <b/>
            <sz val="9"/>
            <color indexed="81"/>
            <rFont val="Tahoma"/>
            <family val="2"/>
          </rPr>
          <t>Andrew J. Brown:</t>
        </r>
        <r>
          <rPr>
            <sz val="9"/>
            <color indexed="81"/>
            <rFont val="Tahoma"/>
            <family val="2"/>
          </rPr>
          <t xml:space="preserve">
Edward Jones figures are year to date.  Enter total from month and subtract prior periods.</t>
        </r>
      </text>
    </comment>
    <comment ref="L15" authorId="0">
      <text>
        <r>
          <rPr>
            <b/>
            <sz val="9"/>
            <color indexed="81"/>
            <rFont val="Tahoma"/>
            <family val="2"/>
          </rPr>
          <t>Andrew J. Brown:</t>
        </r>
        <r>
          <rPr>
            <sz val="9"/>
            <color indexed="81"/>
            <rFont val="Tahoma"/>
            <family val="2"/>
          </rPr>
          <t xml:space="preserve">
Edward Jones figures are year to date.  Enter total from month and subtract prior periods.</t>
        </r>
      </text>
    </comment>
    <comment ref="N15" authorId="0">
      <text>
        <r>
          <rPr>
            <b/>
            <sz val="9"/>
            <color indexed="81"/>
            <rFont val="Tahoma"/>
            <family val="2"/>
          </rPr>
          <t>Andrew J. Brown:</t>
        </r>
        <r>
          <rPr>
            <sz val="9"/>
            <color indexed="81"/>
            <rFont val="Tahoma"/>
            <family val="2"/>
          </rPr>
          <t xml:space="preserve">
Edward Jones figures are year to date.  Enter total from month and subtract prior periods.</t>
        </r>
      </text>
    </comment>
    <comment ref="P15" authorId="0">
      <text>
        <r>
          <rPr>
            <b/>
            <sz val="9"/>
            <color indexed="81"/>
            <rFont val="Tahoma"/>
            <family val="2"/>
          </rPr>
          <t>Andrew J. Brown:</t>
        </r>
        <r>
          <rPr>
            <sz val="9"/>
            <color indexed="81"/>
            <rFont val="Tahoma"/>
            <family val="2"/>
          </rPr>
          <t xml:space="preserve">
Edward Jones figures are year to date.  Enter total from month and subtract prior periods.</t>
        </r>
      </text>
    </comment>
    <comment ref="R15" authorId="0">
      <text>
        <r>
          <rPr>
            <b/>
            <sz val="9"/>
            <color indexed="81"/>
            <rFont val="Tahoma"/>
            <family val="2"/>
          </rPr>
          <t>Andrew J. Brown:</t>
        </r>
        <r>
          <rPr>
            <sz val="9"/>
            <color indexed="81"/>
            <rFont val="Tahoma"/>
            <family val="2"/>
          </rPr>
          <t xml:space="preserve">
Edward Jones figures are year to date.  Enter total from month and subtract prior periods.</t>
        </r>
      </text>
    </comment>
    <comment ref="T15" authorId="0">
      <text>
        <r>
          <rPr>
            <b/>
            <sz val="9"/>
            <color indexed="81"/>
            <rFont val="Tahoma"/>
            <family val="2"/>
          </rPr>
          <t>Andrew J. Brown:</t>
        </r>
        <r>
          <rPr>
            <sz val="9"/>
            <color indexed="81"/>
            <rFont val="Tahoma"/>
            <family val="2"/>
          </rPr>
          <t xml:space="preserve">
Edward Jones figures are year to date.  Enter total from month and subtract prior periods.</t>
        </r>
      </text>
    </comment>
    <comment ref="V15" authorId="0">
      <text>
        <r>
          <rPr>
            <b/>
            <sz val="9"/>
            <color indexed="81"/>
            <rFont val="Tahoma"/>
            <family val="2"/>
          </rPr>
          <t>Andrew J. Brown:</t>
        </r>
        <r>
          <rPr>
            <sz val="9"/>
            <color indexed="81"/>
            <rFont val="Tahoma"/>
            <family val="2"/>
          </rPr>
          <t xml:space="preserve">
Edward Jones figures are year to date.  Enter total from month and subtract prior periods.</t>
        </r>
      </text>
    </comment>
    <comment ref="X15" authorId="0">
      <text>
        <r>
          <rPr>
            <b/>
            <sz val="9"/>
            <color indexed="81"/>
            <rFont val="Tahoma"/>
            <family val="2"/>
          </rPr>
          <t>Andrew J. Brown:</t>
        </r>
        <r>
          <rPr>
            <sz val="9"/>
            <color indexed="81"/>
            <rFont val="Tahoma"/>
            <family val="2"/>
          </rPr>
          <t xml:space="preserve">
Edward Jones figures are year to date.  Enter total from month and subtract prior periods.</t>
        </r>
      </text>
    </comment>
    <comment ref="Z15" authorId="0">
      <text>
        <r>
          <rPr>
            <b/>
            <sz val="9"/>
            <color indexed="81"/>
            <rFont val="Tahoma"/>
            <family val="2"/>
          </rPr>
          <t>Andrew J. Brown:</t>
        </r>
        <r>
          <rPr>
            <sz val="9"/>
            <color indexed="81"/>
            <rFont val="Tahoma"/>
            <family val="2"/>
          </rPr>
          <t xml:space="preserve">
Edward Jones figures are year to date.  Enter total from month and subtract prior periods.</t>
        </r>
      </text>
    </comment>
  </commentList>
</comments>
</file>

<file path=xl/comments2.xml><?xml version="1.0" encoding="utf-8"?>
<comments xmlns="http://schemas.openxmlformats.org/spreadsheetml/2006/main">
  <authors>
    <author>Andrew J. Brown</author>
  </authors>
  <commentList>
    <comment ref="D8" authorId="0">
      <text>
        <r>
          <rPr>
            <b/>
            <sz val="9"/>
            <color indexed="81"/>
            <rFont val="Tahoma"/>
            <family val="2"/>
          </rPr>
          <t>Andrew J. Brown:</t>
        </r>
        <r>
          <rPr>
            <sz val="9"/>
            <color indexed="81"/>
            <rFont val="Tahoma"/>
            <family val="2"/>
          </rPr>
          <t xml:space="preserve">
Value equals End of Month market value less cost basis</t>
        </r>
      </text>
    </comment>
    <comment ref="F8" authorId="0">
      <text>
        <r>
          <rPr>
            <b/>
            <sz val="9"/>
            <color indexed="81"/>
            <rFont val="Tahoma"/>
            <family val="2"/>
          </rPr>
          <t>Andrew J. Brown:</t>
        </r>
        <r>
          <rPr>
            <sz val="9"/>
            <color indexed="81"/>
            <rFont val="Tahoma"/>
            <family val="2"/>
          </rPr>
          <t xml:space="preserve">
Value equals End of Month market value less cost basis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Andrew J. Brown:</t>
        </r>
        <r>
          <rPr>
            <sz val="9"/>
            <color indexed="81"/>
            <rFont val="Tahoma"/>
            <family val="2"/>
          </rPr>
          <t xml:space="preserve">
Value equals End of Month market value less cost basis</t>
        </r>
      </text>
    </comment>
    <comment ref="J8" authorId="0">
      <text>
        <r>
          <rPr>
            <b/>
            <sz val="9"/>
            <color indexed="81"/>
            <rFont val="Tahoma"/>
            <family val="2"/>
          </rPr>
          <t>Andrew J. Brown:</t>
        </r>
        <r>
          <rPr>
            <sz val="9"/>
            <color indexed="81"/>
            <rFont val="Tahoma"/>
            <family val="2"/>
          </rPr>
          <t xml:space="preserve">
Value equals End of Month market value less cost basis</t>
        </r>
      </text>
    </comment>
    <comment ref="L8" authorId="0">
      <text>
        <r>
          <rPr>
            <b/>
            <sz val="9"/>
            <color indexed="81"/>
            <rFont val="Tahoma"/>
            <family val="2"/>
          </rPr>
          <t>Andrew J. Brown:</t>
        </r>
        <r>
          <rPr>
            <sz val="9"/>
            <color indexed="81"/>
            <rFont val="Tahoma"/>
            <family val="2"/>
          </rPr>
          <t xml:space="preserve">
Value equals End of Month market value less cost basis</t>
        </r>
      </text>
    </comment>
    <comment ref="N8" authorId="0">
      <text>
        <r>
          <rPr>
            <b/>
            <sz val="9"/>
            <color indexed="81"/>
            <rFont val="Tahoma"/>
            <family val="2"/>
          </rPr>
          <t>Andrew J. Brown:</t>
        </r>
        <r>
          <rPr>
            <sz val="9"/>
            <color indexed="81"/>
            <rFont val="Tahoma"/>
            <family val="2"/>
          </rPr>
          <t xml:space="preserve">
Value equals End of Month market value less cost basis</t>
        </r>
      </text>
    </comment>
    <comment ref="P8" authorId="0">
      <text>
        <r>
          <rPr>
            <b/>
            <sz val="9"/>
            <color indexed="81"/>
            <rFont val="Tahoma"/>
            <family val="2"/>
          </rPr>
          <t>Andrew J. Brown:</t>
        </r>
        <r>
          <rPr>
            <sz val="9"/>
            <color indexed="81"/>
            <rFont val="Tahoma"/>
            <family val="2"/>
          </rPr>
          <t xml:space="preserve">
Value equals End of Month market value less cost basis</t>
        </r>
      </text>
    </comment>
    <comment ref="R8" authorId="0">
      <text>
        <r>
          <rPr>
            <b/>
            <sz val="9"/>
            <color indexed="81"/>
            <rFont val="Tahoma"/>
            <family val="2"/>
          </rPr>
          <t>Andrew J. Brown:</t>
        </r>
        <r>
          <rPr>
            <sz val="9"/>
            <color indexed="81"/>
            <rFont val="Tahoma"/>
            <family val="2"/>
          </rPr>
          <t xml:space="preserve">
Value equals End of Month market value less cost basis</t>
        </r>
      </text>
    </comment>
    <comment ref="T8" authorId="0">
      <text>
        <r>
          <rPr>
            <b/>
            <sz val="9"/>
            <color indexed="81"/>
            <rFont val="Tahoma"/>
            <family val="2"/>
          </rPr>
          <t>Andrew J. Brown:</t>
        </r>
        <r>
          <rPr>
            <sz val="9"/>
            <color indexed="81"/>
            <rFont val="Tahoma"/>
            <family val="2"/>
          </rPr>
          <t xml:space="preserve">
Value equals End of Month market value less cost basis</t>
        </r>
      </text>
    </comment>
    <comment ref="V8" authorId="0">
      <text>
        <r>
          <rPr>
            <b/>
            <sz val="9"/>
            <color indexed="81"/>
            <rFont val="Tahoma"/>
            <family val="2"/>
          </rPr>
          <t>Andrew J. Brown:</t>
        </r>
        <r>
          <rPr>
            <sz val="9"/>
            <color indexed="81"/>
            <rFont val="Tahoma"/>
            <family val="2"/>
          </rPr>
          <t xml:space="preserve">
Value equals End of Month market value less cost basis</t>
        </r>
      </text>
    </comment>
    <comment ref="X8" authorId="0">
      <text>
        <r>
          <rPr>
            <b/>
            <sz val="9"/>
            <color indexed="81"/>
            <rFont val="Tahoma"/>
            <family val="2"/>
          </rPr>
          <t>Andrew J. Brown:</t>
        </r>
        <r>
          <rPr>
            <sz val="9"/>
            <color indexed="81"/>
            <rFont val="Tahoma"/>
            <family val="2"/>
          </rPr>
          <t xml:space="preserve">
Value equals End of Month market value less cost basis</t>
        </r>
      </text>
    </comment>
    <comment ref="Z8" authorId="0">
      <text>
        <r>
          <rPr>
            <b/>
            <sz val="9"/>
            <color indexed="81"/>
            <rFont val="Tahoma"/>
            <family val="2"/>
          </rPr>
          <t>Andrew J. Brown:</t>
        </r>
        <r>
          <rPr>
            <sz val="9"/>
            <color indexed="81"/>
            <rFont val="Tahoma"/>
            <family val="2"/>
          </rPr>
          <t xml:space="preserve">
Value equals End of Month market value less cost basis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>Andrew J. Brown:</t>
        </r>
        <r>
          <rPr>
            <sz val="9"/>
            <color indexed="81"/>
            <rFont val="Tahoma"/>
            <family val="2"/>
          </rPr>
          <t xml:space="preserve">
Edward Jones figures are year to date.  Enter total from month and subtract prior periods.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>Andrew J. Brown:</t>
        </r>
        <r>
          <rPr>
            <sz val="9"/>
            <color indexed="81"/>
            <rFont val="Tahoma"/>
            <family val="2"/>
          </rPr>
          <t xml:space="preserve">
Edward Jones figures are year to date.  Enter total from month and subtract prior periods.</t>
        </r>
      </text>
    </comment>
    <comment ref="J15" authorId="0">
      <text>
        <r>
          <rPr>
            <b/>
            <sz val="9"/>
            <color indexed="81"/>
            <rFont val="Tahoma"/>
            <family val="2"/>
          </rPr>
          <t>Andrew J. Brown:</t>
        </r>
        <r>
          <rPr>
            <sz val="9"/>
            <color indexed="81"/>
            <rFont val="Tahoma"/>
            <family val="2"/>
          </rPr>
          <t xml:space="preserve">
Edward Jones figures are year to date.  Enter total from month and subtract prior periods.</t>
        </r>
      </text>
    </comment>
    <comment ref="L15" authorId="0">
      <text>
        <r>
          <rPr>
            <b/>
            <sz val="9"/>
            <color indexed="81"/>
            <rFont val="Tahoma"/>
            <family val="2"/>
          </rPr>
          <t>Andrew J. Brown:</t>
        </r>
        <r>
          <rPr>
            <sz val="9"/>
            <color indexed="81"/>
            <rFont val="Tahoma"/>
            <family val="2"/>
          </rPr>
          <t xml:space="preserve">
Edward Jones figures are year to date.  Enter total from month and subtract prior periods.</t>
        </r>
      </text>
    </comment>
    <comment ref="N15" authorId="0">
      <text>
        <r>
          <rPr>
            <b/>
            <sz val="9"/>
            <color indexed="81"/>
            <rFont val="Tahoma"/>
            <family val="2"/>
          </rPr>
          <t>Andrew J. Brown:</t>
        </r>
        <r>
          <rPr>
            <sz val="9"/>
            <color indexed="81"/>
            <rFont val="Tahoma"/>
            <family val="2"/>
          </rPr>
          <t xml:space="preserve">
Edward Jones figures are year to date.  Enter total from month and subtract prior periods.</t>
        </r>
      </text>
    </comment>
    <comment ref="P15" authorId="0">
      <text>
        <r>
          <rPr>
            <b/>
            <sz val="9"/>
            <color indexed="81"/>
            <rFont val="Tahoma"/>
            <family val="2"/>
          </rPr>
          <t>Andrew J. Brown:</t>
        </r>
        <r>
          <rPr>
            <sz val="9"/>
            <color indexed="81"/>
            <rFont val="Tahoma"/>
            <family val="2"/>
          </rPr>
          <t xml:space="preserve">
Edward Jones figures are year to date.  Enter total from month and subtract prior periods.</t>
        </r>
      </text>
    </comment>
    <comment ref="R15" authorId="0">
      <text>
        <r>
          <rPr>
            <b/>
            <sz val="9"/>
            <color indexed="81"/>
            <rFont val="Tahoma"/>
            <family val="2"/>
          </rPr>
          <t>Andrew J. Brown:</t>
        </r>
        <r>
          <rPr>
            <sz val="9"/>
            <color indexed="81"/>
            <rFont val="Tahoma"/>
            <family val="2"/>
          </rPr>
          <t xml:space="preserve">
Edward Jones figures are year to date.  Enter total from month and subtract prior periods.</t>
        </r>
      </text>
    </comment>
    <comment ref="T15" authorId="0">
      <text>
        <r>
          <rPr>
            <b/>
            <sz val="9"/>
            <color indexed="81"/>
            <rFont val="Tahoma"/>
            <family val="2"/>
          </rPr>
          <t>Andrew J. Brown:</t>
        </r>
        <r>
          <rPr>
            <sz val="9"/>
            <color indexed="81"/>
            <rFont val="Tahoma"/>
            <family val="2"/>
          </rPr>
          <t xml:space="preserve">
Edward Jones figures are year to date.  Enter total from month and subtract prior periods.</t>
        </r>
      </text>
    </comment>
    <comment ref="V15" authorId="0">
      <text>
        <r>
          <rPr>
            <b/>
            <sz val="9"/>
            <color indexed="81"/>
            <rFont val="Tahoma"/>
            <family val="2"/>
          </rPr>
          <t>Andrew J. Brown:</t>
        </r>
        <r>
          <rPr>
            <sz val="9"/>
            <color indexed="81"/>
            <rFont val="Tahoma"/>
            <family val="2"/>
          </rPr>
          <t xml:space="preserve">
Edward Jones figures are year to date.  Enter total from month and subtract prior periods.</t>
        </r>
      </text>
    </comment>
    <comment ref="X15" authorId="0">
      <text>
        <r>
          <rPr>
            <b/>
            <sz val="9"/>
            <color indexed="81"/>
            <rFont val="Tahoma"/>
            <family val="2"/>
          </rPr>
          <t>Andrew J. Brown:</t>
        </r>
        <r>
          <rPr>
            <sz val="9"/>
            <color indexed="81"/>
            <rFont val="Tahoma"/>
            <family val="2"/>
          </rPr>
          <t xml:space="preserve">
Edward Jones figures are year to date.  Enter total from month and subtract prior periods.</t>
        </r>
      </text>
    </comment>
    <comment ref="Z15" authorId="0">
      <text>
        <r>
          <rPr>
            <b/>
            <sz val="9"/>
            <color indexed="81"/>
            <rFont val="Tahoma"/>
            <family val="2"/>
          </rPr>
          <t>Andrew J. Brown:</t>
        </r>
        <r>
          <rPr>
            <sz val="9"/>
            <color indexed="81"/>
            <rFont val="Tahoma"/>
            <family val="2"/>
          </rPr>
          <t xml:space="preserve">
Edward Jones figures are year to date.  Enter total from month and subtract prior periods.</t>
        </r>
      </text>
    </comment>
    <comment ref="F16" authorId="0">
      <text>
        <r>
          <rPr>
            <b/>
            <sz val="9"/>
            <color indexed="81"/>
            <rFont val="Tahoma"/>
            <family val="2"/>
          </rPr>
          <t>Andrew J. Brown:</t>
        </r>
        <r>
          <rPr>
            <sz val="9"/>
            <color indexed="81"/>
            <rFont val="Tahoma"/>
            <family val="2"/>
          </rPr>
          <t xml:space="preserve">
Edward Jones figures are year to date.  Enter total from month and subtract prior periods.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Andrew J. Brown:</t>
        </r>
        <r>
          <rPr>
            <sz val="9"/>
            <color indexed="81"/>
            <rFont val="Tahoma"/>
            <family val="2"/>
          </rPr>
          <t xml:space="preserve">
Edward Jones figures are year to date.  Enter total from month and subtract prior periods.</t>
        </r>
      </text>
    </comment>
    <comment ref="J16" authorId="0">
      <text>
        <r>
          <rPr>
            <b/>
            <sz val="9"/>
            <color indexed="81"/>
            <rFont val="Tahoma"/>
            <family val="2"/>
          </rPr>
          <t>Andrew J. Brown:</t>
        </r>
        <r>
          <rPr>
            <sz val="9"/>
            <color indexed="81"/>
            <rFont val="Tahoma"/>
            <family val="2"/>
          </rPr>
          <t xml:space="preserve">
Edward Jones figures are year to date.  Enter total from month and subtract prior periods.</t>
        </r>
      </text>
    </comment>
    <comment ref="L16" authorId="0">
      <text>
        <r>
          <rPr>
            <b/>
            <sz val="9"/>
            <color indexed="81"/>
            <rFont val="Tahoma"/>
            <family val="2"/>
          </rPr>
          <t>Andrew J. Brown:</t>
        </r>
        <r>
          <rPr>
            <sz val="9"/>
            <color indexed="81"/>
            <rFont val="Tahoma"/>
            <family val="2"/>
          </rPr>
          <t xml:space="preserve">
Edward Jones figures are year to date.  Enter total from month and subtract prior periods.</t>
        </r>
      </text>
    </comment>
    <comment ref="N16" authorId="0">
      <text>
        <r>
          <rPr>
            <b/>
            <sz val="9"/>
            <color indexed="81"/>
            <rFont val="Tahoma"/>
            <family val="2"/>
          </rPr>
          <t>Andrew J. Brown:</t>
        </r>
        <r>
          <rPr>
            <sz val="9"/>
            <color indexed="81"/>
            <rFont val="Tahoma"/>
            <family val="2"/>
          </rPr>
          <t xml:space="preserve">
Edward Jones figures are year to date.  Enter total from month and subtract prior periods.</t>
        </r>
      </text>
    </comment>
    <comment ref="P16" authorId="0">
      <text>
        <r>
          <rPr>
            <b/>
            <sz val="9"/>
            <color indexed="81"/>
            <rFont val="Tahoma"/>
            <family val="2"/>
          </rPr>
          <t>Andrew J. Brown:</t>
        </r>
        <r>
          <rPr>
            <sz val="9"/>
            <color indexed="81"/>
            <rFont val="Tahoma"/>
            <family val="2"/>
          </rPr>
          <t xml:space="preserve">
Edward Jones figures are year to date.  Enter total from month and subtract prior periods.</t>
        </r>
      </text>
    </comment>
    <comment ref="R16" authorId="0">
      <text>
        <r>
          <rPr>
            <b/>
            <sz val="9"/>
            <color indexed="81"/>
            <rFont val="Tahoma"/>
            <family val="2"/>
          </rPr>
          <t>Andrew J. Brown:</t>
        </r>
        <r>
          <rPr>
            <sz val="9"/>
            <color indexed="81"/>
            <rFont val="Tahoma"/>
            <family val="2"/>
          </rPr>
          <t xml:space="preserve">
Edward Jones figures are year to date.  Enter total from month and subtract prior periods.</t>
        </r>
      </text>
    </comment>
    <comment ref="T16" authorId="0">
      <text>
        <r>
          <rPr>
            <b/>
            <sz val="9"/>
            <color indexed="81"/>
            <rFont val="Tahoma"/>
            <family val="2"/>
          </rPr>
          <t>Andrew J. Brown:</t>
        </r>
        <r>
          <rPr>
            <sz val="9"/>
            <color indexed="81"/>
            <rFont val="Tahoma"/>
            <family val="2"/>
          </rPr>
          <t xml:space="preserve">
Edward Jones figures are year to date.  Enter total from month and subtract prior periods.</t>
        </r>
      </text>
    </comment>
    <comment ref="V16" authorId="0">
      <text>
        <r>
          <rPr>
            <b/>
            <sz val="9"/>
            <color indexed="81"/>
            <rFont val="Tahoma"/>
            <family val="2"/>
          </rPr>
          <t>Andrew J. Brown:</t>
        </r>
        <r>
          <rPr>
            <sz val="9"/>
            <color indexed="81"/>
            <rFont val="Tahoma"/>
            <family val="2"/>
          </rPr>
          <t xml:space="preserve">
Edward Jones figures are year to date.  Enter total from month and subtract prior periods.</t>
        </r>
      </text>
    </comment>
    <comment ref="X16" authorId="0">
      <text>
        <r>
          <rPr>
            <b/>
            <sz val="9"/>
            <color indexed="81"/>
            <rFont val="Tahoma"/>
            <family val="2"/>
          </rPr>
          <t>Andrew J. Brown:</t>
        </r>
        <r>
          <rPr>
            <sz val="9"/>
            <color indexed="81"/>
            <rFont val="Tahoma"/>
            <family val="2"/>
          </rPr>
          <t xml:space="preserve">
Edward Jones figures are year to date.  Enter total from month and subtract prior periods.</t>
        </r>
      </text>
    </comment>
    <comment ref="Z16" authorId="0">
      <text>
        <r>
          <rPr>
            <b/>
            <sz val="9"/>
            <color indexed="81"/>
            <rFont val="Tahoma"/>
            <family val="2"/>
          </rPr>
          <t>Andrew J. Brown:</t>
        </r>
        <r>
          <rPr>
            <sz val="9"/>
            <color indexed="81"/>
            <rFont val="Tahoma"/>
            <family val="2"/>
          </rPr>
          <t xml:space="preserve">
Edward Jones figures are year to date.  Enter total from month and subtract prior periods.</t>
        </r>
      </text>
    </comment>
  </commentList>
</comments>
</file>

<file path=xl/sharedStrings.xml><?xml version="1.0" encoding="utf-8"?>
<sst xmlns="http://schemas.openxmlformats.org/spreadsheetml/2006/main" count="66" uniqueCount="23">
  <si>
    <t>Park District Foundation</t>
  </si>
  <si>
    <t>Edward Jones Investment</t>
  </si>
  <si>
    <t>Cost Basis</t>
  </si>
  <si>
    <t>Market Value Adj</t>
  </si>
  <si>
    <t>Market Value</t>
  </si>
  <si>
    <t>Interest/Dividends</t>
  </si>
  <si>
    <t>Capital Gain Distributions</t>
  </si>
  <si>
    <t>Realized Gains - ST</t>
  </si>
  <si>
    <t>Realized Gains - LT</t>
  </si>
  <si>
    <t>EOM Market Value</t>
  </si>
  <si>
    <t>Cost Basis Adjustment</t>
  </si>
  <si>
    <t>QuickBooks Entry</t>
  </si>
  <si>
    <t>Edward Jones Cost Basis</t>
  </si>
  <si>
    <t>Edward Jones FMV Adj</t>
  </si>
  <si>
    <t>Dividends and Interest</t>
  </si>
  <si>
    <t>Appreciation /Depreciation</t>
  </si>
  <si>
    <t>Realized Gain - ST</t>
  </si>
  <si>
    <t>Realized Gain - LT</t>
  </si>
  <si>
    <t>Debit/(Credit)</t>
  </si>
  <si>
    <t>Huntington Investment</t>
  </si>
  <si>
    <t>Huntington Cost Basis</t>
  </si>
  <si>
    <t>Huntington  FMV Adj</t>
  </si>
  <si>
    <t>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</si>
</sst>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43" fontId="0" fillId="0" borderId="0" xfId="1" applyFon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43" fontId="2" fillId="0" borderId="0" xfId="1" applyFont="1"/>
    <xf numFmtId="43" fontId="4" fillId="0" borderId="0" xfId="1" applyFont="1"/>
    <xf numFmtId="0" fontId="3" fillId="0" borderId="0" xfId="0" applyFont="1"/>
    <xf numFmtId="43" fontId="3" fillId="0" borderId="0" xfId="1" applyFont="1"/>
    <xf numFmtId="43" fontId="7" fillId="0" borderId="0" xfId="1" applyFont="1"/>
    <xf numFmtId="43" fontId="0" fillId="2" borderId="2" xfId="1" applyFont="1" applyFill="1" applyBorder="1"/>
    <xf numFmtId="43" fontId="8" fillId="2" borderId="2" xfId="1" applyFont="1" applyFill="1" applyBorder="1" applyAlignment="1">
      <alignment horizontal="center"/>
    </xf>
    <xf numFmtId="43" fontId="8" fillId="2" borderId="3" xfId="1" applyFont="1" applyFill="1" applyBorder="1" applyAlignment="1">
      <alignment horizontal="center"/>
    </xf>
    <xf numFmtId="43" fontId="0" fillId="2" borderId="4" xfId="1" applyFont="1" applyFill="1" applyBorder="1"/>
    <xf numFmtId="43" fontId="0" fillId="2" borderId="0" xfId="1" applyFont="1" applyFill="1" applyBorder="1"/>
    <xf numFmtId="43" fontId="0" fillId="2" borderId="5" xfId="1" applyFont="1" applyFill="1" applyBorder="1"/>
    <xf numFmtId="0" fontId="0" fillId="2" borderId="0" xfId="0" applyFill="1" applyBorder="1"/>
    <xf numFmtId="43" fontId="0" fillId="2" borderId="0" xfId="0" applyNumberFormat="1" applyFill="1" applyBorder="1"/>
    <xf numFmtId="43" fontId="0" fillId="2" borderId="5" xfId="0" applyNumberFormat="1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43" fontId="3" fillId="2" borderId="1" xfId="1" applyFont="1" applyFill="1" applyBorder="1"/>
    <xf numFmtId="43" fontId="9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34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J20" sqref="J20"/>
    </sheetView>
  </sheetViews>
  <sheetFormatPr defaultRowHeight="15" x14ac:dyDescent="0.25"/>
  <cols>
    <col min="1" max="1" width="27.140625" bestFit="1" customWidth="1"/>
    <col min="2" max="2" width="13.28515625" bestFit="1" customWidth="1"/>
    <col min="3" max="3" width="1.42578125" customWidth="1"/>
    <col min="4" max="4" width="13.28515625" customWidth="1"/>
    <col min="5" max="5" width="1.42578125" customWidth="1"/>
    <col min="6" max="6" width="13.28515625" customWidth="1"/>
    <col min="7" max="7" width="1.42578125" customWidth="1"/>
    <col min="8" max="8" width="13.28515625" customWidth="1"/>
    <col min="9" max="9" width="1.42578125" customWidth="1"/>
    <col min="10" max="10" width="13.28515625" customWidth="1"/>
    <col min="11" max="11" width="1.42578125" customWidth="1"/>
    <col min="12" max="12" width="13.28515625" customWidth="1"/>
    <col min="13" max="13" width="1.42578125" customWidth="1"/>
    <col min="14" max="14" width="13.28515625" customWidth="1"/>
    <col min="15" max="15" width="1.42578125" customWidth="1"/>
    <col min="16" max="16" width="13.28515625" customWidth="1"/>
    <col min="17" max="17" width="1.42578125" customWidth="1"/>
    <col min="18" max="18" width="13.28515625" customWidth="1"/>
    <col min="19" max="19" width="1.42578125" customWidth="1"/>
    <col min="20" max="20" width="13.28515625" customWidth="1"/>
    <col min="21" max="21" width="1.42578125" customWidth="1"/>
    <col min="22" max="22" width="13.28515625" customWidth="1"/>
    <col min="23" max="23" width="1.42578125" customWidth="1"/>
    <col min="24" max="24" width="13.28515625" customWidth="1"/>
    <col min="25" max="25" width="1.42578125" customWidth="1"/>
    <col min="26" max="26" width="13.28515625" customWidth="1"/>
  </cols>
  <sheetData>
    <row r="1" spans="1:26" x14ac:dyDescent="0.25">
      <c r="A1" s="6" t="s">
        <v>0</v>
      </c>
    </row>
    <row r="3" spans="1:26" x14ac:dyDescent="0.25">
      <c r="A3" t="s">
        <v>1</v>
      </c>
    </row>
    <row r="4" spans="1:26" s="2" customFormat="1" x14ac:dyDescent="0.25">
      <c r="B4" s="3">
        <v>42004</v>
      </c>
      <c r="D4" s="3">
        <v>42035</v>
      </c>
      <c r="F4" s="3">
        <v>42063</v>
      </c>
      <c r="H4" s="3">
        <v>42094</v>
      </c>
      <c r="J4" s="3">
        <v>42124</v>
      </c>
      <c r="L4" s="3">
        <v>42155</v>
      </c>
      <c r="N4" s="3">
        <v>42185</v>
      </c>
      <c r="P4" s="3">
        <v>42216</v>
      </c>
      <c r="R4" s="3">
        <v>42247</v>
      </c>
      <c r="T4" s="3">
        <v>42277</v>
      </c>
      <c r="V4" s="3">
        <v>42308</v>
      </c>
      <c r="X4" s="3">
        <v>42338</v>
      </c>
      <c r="Z4" s="3">
        <v>42369</v>
      </c>
    </row>
    <row r="6" spans="1:26" s="1" customFormat="1" x14ac:dyDescent="0.25">
      <c r="A6" s="1" t="s">
        <v>2</v>
      </c>
      <c r="B6" s="7">
        <v>1076178.3</v>
      </c>
      <c r="D6" s="1">
        <f>B6+D12+D13+D14+D15</f>
        <v>1079158.55</v>
      </c>
      <c r="F6" s="1">
        <f>D6+F12+F13+F14+F15</f>
        <v>1079464.71</v>
      </c>
      <c r="H6" s="1">
        <f>F6+H12+H13+H14+H15</f>
        <v>1088101.01</v>
      </c>
      <c r="J6" s="1">
        <f>H6+J12+J13+J14+J15</f>
        <v>1088101.01</v>
      </c>
      <c r="L6" s="1">
        <f>J6+L12+L13+L14+L15</f>
        <v>1088101.01</v>
      </c>
      <c r="N6" s="1">
        <f>L6+N12+N13+N14+N15</f>
        <v>1088101.01</v>
      </c>
      <c r="P6" s="1">
        <f>N6+P12+P13+P14+P15</f>
        <v>1088101.01</v>
      </c>
      <c r="R6" s="1">
        <f>P6+R12+R13+R14+R15</f>
        <v>1088101.01</v>
      </c>
      <c r="T6" s="1">
        <f>R6+T12+T13+T14+T15</f>
        <v>1088101.01</v>
      </c>
      <c r="V6" s="1">
        <f>T6+V12+V13+V14+V15</f>
        <v>1088101.01</v>
      </c>
      <c r="X6" s="1">
        <f>V6+X12+X13+X14+X15</f>
        <v>1088101.01</v>
      </c>
      <c r="Z6" s="1">
        <f>X6+Z12+Z13+Z14+Z15</f>
        <v>1088101.01</v>
      </c>
    </row>
    <row r="7" spans="1:26" s="1" customFormat="1" x14ac:dyDescent="0.25">
      <c r="B7" s="7"/>
    </row>
    <row r="8" spans="1:26" s="8" customFormat="1" x14ac:dyDescent="0.25">
      <c r="A8" s="8" t="s">
        <v>3</v>
      </c>
      <c r="B8" s="24">
        <f>1399190.21-B6</f>
        <v>323011.90999999992</v>
      </c>
      <c r="D8" s="8">
        <f>D20-D6</f>
        <v>310816.90999999992</v>
      </c>
      <c r="F8" s="8">
        <f>F20-F6</f>
        <v>350473.17999999993</v>
      </c>
      <c r="H8" s="8">
        <f>H20-H6</f>
        <v>323634.81000000006</v>
      </c>
      <c r="J8" s="8">
        <f>J20-J6</f>
        <v>-1088101.01</v>
      </c>
      <c r="L8" s="8">
        <f>L20-L6</f>
        <v>-1088101.01</v>
      </c>
      <c r="N8" s="8">
        <f>N20-N6</f>
        <v>-1088101.01</v>
      </c>
      <c r="P8" s="8">
        <f>P20-P6</f>
        <v>-1088101.01</v>
      </c>
      <c r="R8" s="8">
        <f>R20-R6</f>
        <v>-1088101.01</v>
      </c>
      <c r="T8" s="8">
        <f>T20-T6</f>
        <v>-1088101.01</v>
      </c>
      <c r="V8" s="8">
        <f>V20-V6</f>
        <v>-1088101.01</v>
      </c>
      <c r="X8" s="8">
        <f>X20-X6</f>
        <v>-1088101.01</v>
      </c>
      <c r="Z8" s="8">
        <f>Z20-Z6</f>
        <v>-1088101.01</v>
      </c>
    </row>
    <row r="9" spans="1:26" s="1" customFormat="1" x14ac:dyDescent="0.25">
      <c r="B9" s="7"/>
    </row>
    <row r="10" spans="1:26" s="1" customFormat="1" x14ac:dyDescent="0.25">
      <c r="A10" s="1" t="s">
        <v>4</v>
      </c>
      <c r="B10" s="7">
        <f>SUM(B6:B8)</f>
        <v>1399190.21</v>
      </c>
      <c r="D10" s="1">
        <f>SUM(D6:D8)</f>
        <v>1389975.46</v>
      </c>
      <c r="F10" s="1">
        <f>SUM(F6:F8)</f>
        <v>1429937.89</v>
      </c>
      <c r="H10" s="1">
        <f>SUM(H6:H8)</f>
        <v>1411735.82</v>
      </c>
      <c r="J10" s="1">
        <f>SUM(J6:J8)</f>
        <v>0</v>
      </c>
      <c r="L10" s="1">
        <f>SUM(L6:L8)</f>
        <v>0</v>
      </c>
      <c r="N10" s="1">
        <f>SUM(N6:N8)</f>
        <v>0</v>
      </c>
      <c r="P10" s="1">
        <f>SUM(P6:P8)</f>
        <v>0</v>
      </c>
      <c r="R10" s="1">
        <f>SUM(R6:R8)</f>
        <v>0</v>
      </c>
      <c r="T10" s="1">
        <f>SUM(T6:T8)</f>
        <v>0</v>
      </c>
      <c r="V10" s="1">
        <f>SUM(V6:V8)</f>
        <v>0</v>
      </c>
      <c r="X10" s="1">
        <f>SUM(X6:X8)</f>
        <v>0</v>
      </c>
      <c r="Z10" s="1">
        <f>SUM(Z6:Z8)</f>
        <v>0</v>
      </c>
    </row>
    <row r="11" spans="1:26" s="1" customFormat="1" x14ac:dyDescent="0.25"/>
    <row r="12" spans="1:26" s="1" customFormat="1" x14ac:dyDescent="0.25">
      <c r="A12" s="5" t="s">
        <v>5</v>
      </c>
      <c r="B12" s="5"/>
      <c r="C12" s="5"/>
      <c r="D12" s="5">
        <f>0.02+95.42+158.65</f>
        <v>254.09</v>
      </c>
      <c r="E12" s="5"/>
      <c r="F12" s="5">
        <v>231.21</v>
      </c>
      <c r="G12" s="5"/>
      <c r="H12" s="5">
        <f>8461.6-H13</f>
        <v>5408.6100000000006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X12" s="5"/>
      <c r="Z12" s="5"/>
    </row>
    <row r="13" spans="1:26" s="1" customFormat="1" x14ac:dyDescent="0.25">
      <c r="A13" s="5" t="s">
        <v>6</v>
      </c>
      <c r="B13" s="5"/>
      <c r="C13" s="5"/>
      <c r="D13" s="5">
        <v>244.89</v>
      </c>
      <c r="E13" s="5"/>
      <c r="F13" s="5">
        <v>0</v>
      </c>
      <c r="G13" s="5"/>
      <c r="H13" s="5">
        <f>2062.67+990.32</f>
        <v>3052.9900000000002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X13" s="5"/>
      <c r="Z13" s="5"/>
    </row>
    <row r="14" spans="1:26" s="1" customFormat="1" x14ac:dyDescent="0.25">
      <c r="A14" s="5" t="s">
        <v>7</v>
      </c>
      <c r="B14" s="5"/>
      <c r="C14" s="5"/>
      <c r="D14" s="5">
        <v>174.8</v>
      </c>
      <c r="E14" s="5"/>
      <c r="F14" s="5">
        <f>249.75-D14</f>
        <v>74.949999999999989</v>
      </c>
      <c r="G14" s="5"/>
      <c r="H14" s="5">
        <f>424.45-F14-D14</f>
        <v>174.7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X14" s="5"/>
      <c r="Z14" s="5"/>
    </row>
    <row r="15" spans="1:26" s="1" customFormat="1" x14ac:dyDescent="0.25">
      <c r="A15" s="5" t="s">
        <v>8</v>
      </c>
      <c r="B15" s="5"/>
      <c r="C15" s="5"/>
      <c r="D15" s="5">
        <v>2306.4699999999998</v>
      </c>
      <c r="E15" s="5"/>
      <c r="F15" s="5">
        <f>2306.47-D15</f>
        <v>0</v>
      </c>
      <c r="G15" s="5"/>
      <c r="H15" s="5">
        <f>2306.47-F15-D15</f>
        <v>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X15" s="5"/>
      <c r="Z15" s="5"/>
    </row>
    <row r="16" spans="1:26" s="1" customFormat="1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X16" s="5"/>
      <c r="Z16" s="5"/>
    </row>
    <row r="17" spans="1:26" s="1" customFormat="1" x14ac:dyDescent="0.25">
      <c r="A17" s="1" t="s">
        <v>10</v>
      </c>
      <c r="B17" s="5"/>
      <c r="C17" s="5"/>
      <c r="D17" s="8">
        <f>SUM(D12:D16)</f>
        <v>2980.25</v>
      </c>
      <c r="E17" s="5"/>
      <c r="F17" s="8">
        <f>SUM(F12:F16)</f>
        <v>306.15999999999997</v>
      </c>
      <c r="G17" s="5"/>
      <c r="H17" s="8">
        <f>SUM(H12:H16)</f>
        <v>8636.3000000000011</v>
      </c>
      <c r="I17" s="5"/>
      <c r="J17" s="8">
        <f>SUM(J12:J16)</f>
        <v>0</v>
      </c>
      <c r="K17" s="5"/>
      <c r="L17" s="8">
        <f>SUM(L12:L16)</f>
        <v>0</v>
      </c>
      <c r="M17" s="5"/>
      <c r="N17" s="8">
        <f>SUM(N12:N16)</f>
        <v>0</v>
      </c>
      <c r="O17" s="5"/>
      <c r="P17" s="8">
        <f>SUM(P12:P16)</f>
        <v>0</v>
      </c>
      <c r="Q17" s="5"/>
      <c r="R17" s="8">
        <f>SUM(R12:R16)</f>
        <v>0</v>
      </c>
      <c r="S17" s="5"/>
      <c r="T17" s="8">
        <f>SUM(T12:T16)</f>
        <v>0</v>
      </c>
      <c r="U17" s="5"/>
      <c r="V17" s="8">
        <f>SUM(V12:V16)</f>
        <v>0</v>
      </c>
      <c r="X17" s="8">
        <f>SUM(X12:X16)</f>
        <v>0</v>
      </c>
      <c r="Z17" s="8">
        <f>SUM(Z12:Z16)</f>
        <v>0</v>
      </c>
    </row>
    <row r="18" spans="1:26" s="1" customFormat="1" x14ac:dyDescent="0.25">
      <c r="A18" s="1" t="s">
        <v>3</v>
      </c>
      <c r="D18" s="1">
        <f>D8-B8</f>
        <v>-12195</v>
      </c>
      <c r="F18" s="1">
        <f>F8-D8</f>
        <v>39656.270000000019</v>
      </c>
      <c r="H18" s="1">
        <f>H8-F8</f>
        <v>-26838.369999999879</v>
      </c>
      <c r="J18" s="1">
        <f>J8-H8</f>
        <v>-1411735.82</v>
      </c>
      <c r="L18" s="1">
        <f>L8-J8</f>
        <v>0</v>
      </c>
      <c r="N18" s="1">
        <f>N8-L8</f>
        <v>0</v>
      </c>
      <c r="P18" s="1">
        <f>P8-N8</f>
        <v>0</v>
      </c>
      <c r="R18" s="1">
        <f>R8-P8</f>
        <v>0</v>
      </c>
      <c r="T18" s="1">
        <f>T8-R8</f>
        <v>0</v>
      </c>
      <c r="V18" s="1">
        <f>V8-T8</f>
        <v>0</v>
      </c>
      <c r="X18" s="1">
        <f>X8-V8</f>
        <v>0</v>
      </c>
      <c r="Z18" s="1">
        <f>Z8-X8</f>
        <v>0</v>
      </c>
    </row>
    <row r="19" spans="1:26" s="1" customFormat="1" x14ac:dyDescent="0.25"/>
    <row r="20" spans="1:26" s="5" customFormat="1" x14ac:dyDescent="0.25">
      <c r="A20" s="5" t="s">
        <v>9</v>
      </c>
      <c r="D20" s="5">
        <v>1389975.46</v>
      </c>
      <c r="F20" s="5">
        <v>1429937.89</v>
      </c>
      <c r="H20" s="5">
        <v>1411735.82</v>
      </c>
    </row>
    <row r="21" spans="1:26" s="1" customFormat="1" x14ac:dyDescent="0.25">
      <c r="D21" s="4" t="str">
        <f>IF(D10-D20=0,"","NOT IN BALANCE")</f>
        <v/>
      </c>
      <c r="F21" s="4" t="str">
        <f>IF(F10-F20=0,"","NOT IN BALANCE")</f>
        <v/>
      </c>
      <c r="H21" s="4" t="str">
        <f>IF(H10-H20=0,"","NOT IN BALANCE")</f>
        <v/>
      </c>
      <c r="J21" s="4" t="str">
        <f>IF(J10-J20=0,"","NOT IN BALANCE")</f>
        <v/>
      </c>
      <c r="L21" s="4" t="str">
        <f>IF(L10-L20=0,"","NOT IN BALANCE")</f>
        <v/>
      </c>
      <c r="N21" s="4" t="str">
        <f>IF(N10-N20=0,"","NOT IN BALANCE")</f>
        <v/>
      </c>
      <c r="P21" s="4" t="str">
        <f>IF(P10-P20=0,"","NOT IN BALANCE")</f>
        <v/>
      </c>
      <c r="R21" s="4" t="str">
        <f>IF(R10-R20=0,"","NOT IN BALANCE")</f>
        <v/>
      </c>
      <c r="T21" s="4" t="str">
        <f>IF(T10-T20=0,"","NOT IN BALANCE")</f>
        <v/>
      </c>
      <c r="V21" s="4" t="str">
        <f>IF(V10-V20=0,"","NOT IN BALANCE")</f>
        <v/>
      </c>
      <c r="X21" s="4" t="str">
        <f>IF(X10-X20=0,"","NOT IN BALANCE")</f>
        <v/>
      </c>
      <c r="Z21" s="4" t="str">
        <f>IF(Z10-Z20=0,"","NOT IN BALANCE")</f>
        <v/>
      </c>
    </row>
    <row r="22" spans="1:26" s="1" customFormat="1" x14ac:dyDescent="0.25"/>
    <row r="23" spans="1:26" s="1" customFormat="1" x14ac:dyDescent="0.25">
      <c r="A23" s="23" t="s">
        <v>11</v>
      </c>
      <c r="B23" s="9"/>
      <c r="C23" s="9"/>
      <c r="D23" s="10" t="s">
        <v>18</v>
      </c>
      <c r="E23" s="9"/>
      <c r="F23" s="10" t="s">
        <v>18</v>
      </c>
      <c r="G23" s="9"/>
      <c r="H23" s="10" t="s">
        <v>18</v>
      </c>
      <c r="I23" s="9"/>
      <c r="J23" s="10" t="s">
        <v>18</v>
      </c>
      <c r="K23" s="9"/>
      <c r="L23" s="10" t="s">
        <v>18</v>
      </c>
      <c r="M23" s="9"/>
      <c r="N23" s="10" t="s">
        <v>18</v>
      </c>
      <c r="O23" s="9"/>
      <c r="P23" s="10" t="s">
        <v>18</v>
      </c>
      <c r="Q23" s="9"/>
      <c r="R23" s="10" t="s">
        <v>18</v>
      </c>
      <c r="S23" s="9"/>
      <c r="T23" s="10" t="s">
        <v>18</v>
      </c>
      <c r="U23" s="9"/>
      <c r="V23" s="10" t="s">
        <v>18</v>
      </c>
      <c r="W23" s="9"/>
      <c r="X23" s="10" t="s">
        <v>18</v>
      </c>
      <c r="Y23" s="9"/>
      <c r="Z23" s="11" t="s">
        <v>18</v>
      </c>
    </row>
    <row r="24" spans="1:26" s="1" customFormat="1" x14ac:dyDescent="0.25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4"/>
    </row>
    <row r="25" spans="1:26" s="1" customFormat="1" x14ac:dyDescent="0.25">
      <c r="A25" s="12" t="s">
        <v>12</v>
      </c>
      <c r="B25" s="13"/>
      <c r="C25" s="13"/>
      <c r="D25" s="13">
        <f>D17</f>
        <v>2980.25</v>
      </c>
      <c r="E25" s="13"/>
      <c r="F25" s="13">
        <f>F17</f>
        <v>306.15999999999997</v>
      </c>
      <c r="G25" s="13"/>
      <c r="H25" s="13">
        <f>H17</f>
        <v>8636.3000000000011</v>
      </c>
      <c r="I25" s="13"/>
      <c r="J25" s="13">
        <f>J17</f>
        <v>0</v>
      </c>
      <c r="K25" s="13"/>
      <c r="L25" s="13">
        <f>L17</f>
        <v>0</v>
      </c>
      <c r="M25" s="13"/>
      <c r="N25" s="13">
        <f>N17</f>
        <v>0</v>
      </c>
      <c r="O25" s="13"/>
      <c r="P25" s="13">
        <f>P17</f>
        <v>0</v>
      </c>
      <c r="Q25" s="13"/>
      <c r="R25" s="13">
        <f>R17</f>
        <v>0</v>
      </c>
      <c r="S25" s="13"/>
      <c r="T25" s="13">
        <f>T17</f>
        <v>0</v>
      </c>
      <c r="U25" s="13"/>
      <c r="V25" s="13">
        <f>V17</f>
        <v>0</v>
      </c>
      <c r="W25" s="13"/>
      <c r="X25" s="13">
        <f>X17</f>
        <v>0</v>
      </c>
      <c r="Y25" s="13"/>
      <c r="Z25" s="14">
        <f>Z17</f>
        <v>0</v>
      </c>
    </row>
    <row r="26" spans="1:26" s="1" customFormat="1" x14ac:dyDescent="0.25">
      <c r="A26" s="12" t="s">
        <v>13</v>
      </c>
      <c r="B26" s="13"/>
      <c r="C26" s="13"/>
      <c r="D26" s="13">
        <f>D18</f>
        <v>-12195</v>
      </c>
      <c r="E26" s="13"/>
      <c r="F26" s="13">
        <f>F18</f>
        <v>39656.270000000019</v>
      </c>
      <c r="G26" s="13"/>
      <c r="H26" s="13">
        <f>H18</f>
        <v>-26838.369999999879</v>
      </c>
      <c r="I26" s="13"/>
      <c r="J26" s="13">
        <f>J18</f>
        <v>-1411735.82</v>
      </c>
      <c r="K26" s="13"/>
      <c r="L26" s="13">
        <f>L18</f>
        <v>0</v>
      </c>
      <c r="M26" s="13"/>
      <c r="N26" s="13">
        <f>N18</f>
        <v>0</v>
      </c>
      <c r="O26" s="13"/>
      <c r="P26" s="13">
        <f>P18</f>
        <v>0</v>
      </c>
      <c r="Q26" s="13"/>
      <c r="R26" s="13">
        <f>R18</f>
        <v>0</v>
      </c>
      <c r="S26" s="13"/>
      <c r="T26" s="13">
        <f>T18</f>
        <v>0</v>
      </c>
      <c r="U26" s="13"/>
      <c r="V26" s="13">
        <f>V18</f>
        <v>0</v>
      </c>
      <c r="W26" s="13"/>
      <c r="X26" s="13">
        <f>X18</f>
        <v>0</v>
      </c>
      <c r="Y26" s="13"/>
      <c r="Z26" s="14">
        <f>Z18</f>
        <v>0</v>
      </c>
    </row>
    <row r="27" spans="1:26" x14ac:dyDescent="0.25">
      <c r="A27" s="12" t="s">
        <v>14</v>
      </c>
      <c r="B27" s="15"/>
      <c r="C27" s="15"/>
      <c r="D27" s="16">
        <f>-D12</f>
        <v>-254.09</v>
      </c>
      <c r="E27" s="15"/>
      <c r="F27" s="16">
        <f>-F12</f>
        <v>-231.21</v>
      </c>
      <c r="G27" s="15"/>
      <c r="H27" s="16">
        <f>-H12</f>
        <v>-5408.6100000000006</v>
      </c>
      <c r="I27" s="15"/>
      <c r="J27" s="16">
        <f>-J12</f>
        <v>0</v>
      </c>
      <c r="K27" s="15"/>
      <c r="L27" s="16">
        <f>-L12</f>
        <v>0</v>
      </c>
      <c r="M27" s="15"/>
      <c r="N27" s="16">
        <f>-N12</f>
        <v>0</v>
      </c>
      <c r="O27" s="15"/>
      <c r="P27" s="16">
        <f>-P12</f>
        <v>0</v>
      </c>
      <c r="Q27" s="15"/>
      <c r="R27" s="16">
        <f>-R12</f>
        <v>0</v>
      </c>
      <c r="S27" s="15"/>
      <c r="T27" s="16">
        <f>-T12</f>
        <v>0</v>
      </c>
      <c r="U27" s="15"/>
      <c r="V27" s="16">
        <f>-V12</f>
        <v>0</v>
      </c>
      <c r="W27" s="15"/>
      <c r="X27" s="16">
        <f>-X12</f>
        <v>0</v>
      </c>
      <c r="Y27" s="15"/>
      <c r="Z27" s="17">
        <f>-Z12</f>
        <v>0</v>
      </c>
    </row>
    <row r="28" spans="1:26" x14ac:dyDescent="0.25">
      <c r="A28" s="12" t="s">
        <v>6</v>
      </c>
      <c r="B28" s="15"/>
      <c r="C28" s="15"/>
      <c r="D28" s="16">
        <f>-D13</f>
        <v>-244.89</v>
      </c>
      <c r="E28" s="15"/>
      <c r="F28" s="16">
        <f>-F13</f>
        <v>0</v>
      </c>
      <c r="G28" s="15"/>
      <c r="H28" s="16">
        <f>-H13</f>
        <v>-3052.9900000000002</v>
      </c>
      <c r="I28" s="15"/>
      <c r="J28" s="16">
        <f>-J13</f>
        <v>0</v>
      </c>
      <c r="K28" s="15"/>
      <c r="L28" s="16">
        <f>-L13</f>
        <v>0</v>
      </c>
      <c r="M28" s="15"/>
      <c r="N28" s="16">
        <f>-N13</f>
        <v>0</v>
      </c>
      <c r="O28" s="15"/>
      <c r="P28" s="16">
        <f>-P13</f>
        <v>0</v>
      </c>
      <c r="Q28" s="15"/>
      <c r="R28" s="16">
        <f>-R13</f>
        <v>0</v>
      </c>
      <c r="S28" s="15"/>
      <c r="T28" s="16">
        <f>-T13</f>
        <v>0</v>
      </c>
      <c r="U28" s="15"/>
      <c r="V28" s="16">
        <f>-V13</f>
        <v>0</v>
      </c>
      <c r="W28" s="15"/>
      <c r="X28" s="16">
        <f>-X13</f>
        <v>0</v>
      </c>
      <c r="Y28" s="15"/>
      <c r="Z28" s="17">
        <f>-Z13</f>
        <v>0</v>
      </c>
    </row>
    <row r="29" spans="1:26" x14ac:dyDescent="0.25">
      <c r="A29" s="12" t="s">
        <v>15</v>
      </c>
      <c r="B29" s="15"/>
      <c r="C29" s="15"/>
      <c r="D29" s="16">
        <f>-D18</f>
        <v>12195</v>
      </c>
      <c r="E29" s="15"/>
      <c r="F29" s="16">
        <f>-F18</f>
        <v>-39656.270000000019</v>
      </c>
      <c r="G29" s="15"/>
      <c r="H29" s="16">
        <f>-H18</f>
        <v>26838.369999999879</v>
      </c>
      <c r="I29" s="15"/>
      <c r="J29" s="16">
        <f>-J18</f>
        <v>1411735.82</v>
      </c>
      <c r="K29" s="15"/>
      <c r="L29" s="16">
        <f>-L18</f>
        <v>0</v>
      </c>
      <c r="M29" s="15"/>
      <c r="N29" s="16">
        <f>-N18</f>
        <v>0</v>
      </c>
      <c r="O29" s="15"/>
      <c r="P29" s="16">
        <f>-P18</f>
        <v>0</v>
      </c>
      <c r="Q29" s="15"/>
      <c r="R29" s="16">
        <f>-R18</f>
        <v>0</v>
      </c>
      <c r="S29" s="15"/>
      <c r="T29" s="16">
        <f>-T18</f>
        <v>0</v>
      </c>
      <c r="U29" s="15"/>
      <c r="V29" s="16">
        <f>-V18</f>
        <v>0</v>
      </c>
      <c r="W29" s="15"/>
      <c r="X29" s="16">
        <f>-X18</f>
        <v>0</v>
      </c>
      <c r="Y29" s="15"/>
      <c r="Z29" s="17">
        <f>-Z18</f>
        <v>0</v>
      </c>
    </row>
    <row r="30" spans="1:26" x14ac:dyDescent="0.25">
      <c r="A30" s="12" t="s">
        <v>16</v>
      </c>
      <c r="B30" s="15"/>
      <c r="C30" s="15"/>
      <c r="D30" s="16">
        <f>-D14</f>
        <v>-174.8</v>
      </c>
      <c r="E30" s="15"/>
      <c r="F30" s="16">
        <f>-F14</f>
        <v>-74.949999999999989</v>
      </c>
      <c r="G30" s="15"/>
      <c r="H30" s="16">
        <f>-H14</f>
        <v>-174.7</v>
      </c>
      <c r="I30" s="15"/>
      <c r="J30" s="16">
        <f>-J14</f>
        <v>0</v>
      </c>
      <c r="K30" s="15"/>
      <c r="L30" s="16">
        <f>-L14</f>
        <v>0</v>
      </c>
      <c r="M30" s="15"/>
      <c r="N30" s="16">
        <f>-N14</f>
        <v>0</v>
      </c>
      <c r="O30" s="15"/>
      <c r="P30" s="16">
        <f>-P14</f>
        <v>0</v>
      </c>
      <c r="Q30" s="15"/>
      <c r="R30" s="16">
        <f>-R14</f>
        <v>0</v>
      </c>
      <c r="S30" s="15"/>
      <c r="T30" s="16">
        <f>-T14</f>
        <v>0</v>
      </c>
      <c r="U30" s="15"/>
      <c r="V30" s="16">
        <f>-V14</f>
        <v>0</v>
      </c>
      <c r="W30" s="15"/>
      <c r="X30" s="16">
        <f>-X14</f>
        <v>0</v>
      </c>
      <c r="Y30" s="15"/>
      <c r="Z30" s="17">
        <f>-Z14</f>
        <v>0</v>
      </c>
    </row>
    <row r="31" spans="1:26" x14ac:dyDescent="0.25">
      <c r="A31" s="12" t="s">
        <v>17</v>
      </c>
      <c r="B31" s="15"/>
      <c r="C31" s="15"/>
      <c r="D31" s="16">
        <f>-D15</f>
        <v>-2306.4699999999998</v>
      </c>
      <c r="E31" s="15"/>
      <c r="F31" s="16">
        <f>-F15</f>
        <v>0</v>
      </c>
      <c r="G31" s="15"/>
      <c r="H31" s="16">
        <f>-H15</f>
        <v>0</v>
      </c>
      <c r="I31" s="15"/>
      <c r="J31" s="16">
        <f>-J15</f>
        <v>0</v>
      </c>
      <c r="K31" s="15"/>
      <c r="L31" s="16">
        <f>-L15</f>
        <v>0</v>
      </c>
      <c r="M31" s="15"/>
      <c r="N31" s="16">
        <f>-N15</f>
        <v>0</v>
      </c>
      <c r="O31" s="15"/>
      <c r="P31" s="16">
        <f>-P15</f>
        <v>0</v>
      </c>
      <c r="Q31" s="15"/>
      <c r="R31" s="16">
        <f>-R15</f>
        <v>0</v>
      </c>
      <c r="S31" s="15"/>
      <c r="T31" s="16">
        <f>-T15</f>
        <v>0</v>
      </c>
      <c r="U31" s="15"/>
      <c r="V31" s="16">
        <f>-V15</f>
        <v>0</v>
      </c>
      <c r="W31" s="15"/>
      <c r="X31" s="16">
        <f>-X15</f>
        <v>0</v>
      </c>
      <c r="Y31" s="15"/>
      <c r="Z31" s="17">
        <f>-Z15</f>
        <v>0</v>
      </c>
    </row>
    <row r="32" spans="1:26" x14ac:dyDescent="0.25">
      <c r="A32" s="18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9"/>
    </row>
    <row r="33" spans="1:26" x14ac:dyDescent="0.25">
      <c r="A33" s="18"/>
      <c r="B33" s="15"/>
      <c r="C33" s="15"/>
      <c r="D33" s="16">
        <f>SUM(D25:D32)</f>
        <v>0</v>
      </c>
      <c r="E33" s="15"/>
      <c r="F33" s="16">
        <f>SUM(F25:F32)</f>
        <v>4.3769432522822171E-12</v>
      </c>
      <c r="G33" s="15"/>
      <c r="H33" s="16">
        <f>SUM(H25:H32)</f>
        <v>7.3896444519050419E-13</v>
      </c>
      <c r="I33" s="15"/>
      <c r="J33" s="16">
        <f>SUM(J25:J32)</f>
        <v>0</v>
      </c>
      <c r="K33" s="15"/>
      <c r="L33" s="16">
        <f>SUM(L25:L32)</f>
        <v>0</v>
      </c>
      <c r="M33" s="15"/>
      <c r="N33" s="16">
        <f>SUM(N25:N32)</f>
        <v>0</v>
      </c>
      <c r="O33" s="15"/>
      <c r="P33" s="16">
        <f>SUM(P25:P32)</f>
        <v>0</v>
      </c>
      <c r="Q33" s="15"/>
      <c r="R33" s="16">
        <f>SUM(R25:R32)</f>
        <v>0</v>
      </c>
      <c r="S33" s="15"/>
      <c r="T33" s="16">
        <f>SUM(T25:T32)</f>
        <v>0</v>
      </c>
      <c r="U33" s="15"/>
      <c r="V33" s="16">
        <f>SUM(V25:V32)</f>
        <v>0</v>
      </c>
      <c r="W33" s="15"/>
      <c r="X33" s="16">
        <f>SUM(X25:X32)</f>
        <v>0</v>
      </c>
      <c r="Y33" s="15"/>
      <c r="Z33" s="17">
        <f>SUM(Z25:Z32)</f>
        <v>0</v>
      </c>
    </row>
    <row r="34" spans="1:26" x14ac:dyDescent="0.25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37"/>
  <sheetViews>
    <sheetView workbookViewId="0">
      <pane xSplit="1" ySplit="4" topLeftCell="E5" activePane="bottomRight" state="frozen"/>
      <selection pane="topRight" activeCell="B1" sqref="B1"/>
      <selection pane="bottomLeft" activeCell="A5" sqref="A5"/>
      <selection pane="bottomRight" activeCell="H6" sqref="H6"/>
    </sheetView>
  </sheetViews>
  <sheetFormatPr defaultRowHeight="15" x14ac:dyDescent="0.25"/>
  <cols>
    <col min="1" max="1" width="27.140625" bestFit="1" customWidth="1"/>
    <col min="2" max="2" width="13.28515625" bestFit="1" customWidth="1"/>
    <col min="3" max="3" width="1.42578125" customWidth="1"/>
    <col min="4" max="4" width="13.28515625" customWidth="1"/>
    <col min="5" max="5" width="1.42578125" customWidth="1"/>
    <col min="6" max="6" width="13.28515625" customWidth="1"/>
    <col min="7" max="7" width="1.42578125" customWidth="1"/>
    <col min="8" max="8" width="13.28515625" customWidth="1"/>
    <col min="9" max="9" width="1.42578125" customWidth="1"/>
    <col min="10" max="10" width="13.28515625" customWidth="1"/>
    <col min="11" max="11" width="1.42578125" customWidth="1"/>
    <col min="12" max="12" width="13.28515625" customWidth="1"/>
    <col min="13" max="13" width="1.42578125" customWidth="1"/>
    <col min="14" max="14" width="13.28515625" customWidth="1"/>
    <col min="15" max="15" width="1.42578125" customWidth="1"/>
    <col min="16" max="16" width="13.28515625" customWidth="1"/>
    <col min="17" max="17" width="1.42578125" customWidth="1"/>
    <col min="18" max="18" width="13.28515625" customWidth="1"/>
    <col min="19" max="19" width="1.42578125" customWidth="1"/>
    <col min="20" max="20" width="13.28515625" customWidth="1"/>
    <col min="21" max="21" width="1.42578125" customWidth="1"/>
    <col min="22" max="22" width="13.28515625" customWidth="1"/>
    <col min="23" max="23" width="1.42578125" customWidth="1"/>
    <col min="24" max="24" width="13.28515625" customWidth="1"/>
    <col min="25" max="25" width="1.42578125" customWidth="1"/>
    <col min="26" max="26" width="13.28515625" customWidth="1"/>
  </cols>
  <sheetData>
    <row r="1" spans="1:26" x14ac:dyDescent="0.25">
      <c r="A1" s="6" t="s">
        <v>0</v>
      </c>
    </row>
    <row r="3" spans="1:26" x14ac:dyDescent="0.25">
      <c r="A3" t="s">
        <v>19</v>
      </c>
    </row>
    <row r="4" spans="1:26" s="2" customFormat="1" x14ac:dyDescent="0.25">
      <c r="B4" s="3">
        <v>42004</v>
      </c>
      <c r="D4" s="3">
        <v>42035</v>
      </c>
      <c r="F4" s="3">
        <v>42063</v>
      </c>
      <c r="H4" s="3">
        <v>42094</v>
      </c>
      <c r="J4" s="3">
        <v>42124</v>
      </c>
      <c r="L4" s="3">
        <v>42155</v>
      </c>
      <c r="N4" s="3">
        <v>42185</v>
      </c>
      <c r="P4" s="3">
        <v>42216</v>
      </c>
      <c r="R4" s="3">
        <v>42247</v>
      </c>
      <c r="T4" s="3">
        <v>42277</v>
      </c>
      <c r="V4" s="3">
        <v>42308</v>
      </c>
      <c r="X4" s="3">
        <v>42338</v>
      </c>
      <c r="Z4" s="3">
        <v>42369</v>
      </c>
    </row>
    <row r="6" spans="1:26" s="1" customFormat="1" x14ac:dyDescent="0.25">
      <c r="A6" s="1" t="s">
        <v>2</v>
      </c>
      <c r="B6" s="7">
        <v>1613915.65</v>
      </c>
      <c r="D6" s="1">
        <f>B6+D12+D13+D14+D15+D16</f>
        <v>1618703.26</v>
      </c>
      <c r="F6" s="1">
        <f>D6+F12+F13+F14+F15+F16</f>
        <v>1619817.65</v>
      </c>
      <c r="H6" s="1">
        <f>F6+H12+H13+H14+H15+H16</f>
        <v>1621109.05</v>
      </c>
      <c r="J6" s="1">
        <f>H6+J12+J13+J14+J15+J16</f>
        <v>1621109.05</v>
      </c>
      <c r="L6" s="1">
        <f>J6+L12+L13+L14+L15+L16</f>
        <v>1621109.05</v>
      </c>
      <c r="N6" s="1">
        <f>L6+N12+N13+N14+N15+N16</f>
        <v>1621109.05</v>
      </c>
      <c r="P6" s="1">
        <f>N6+P12+P13+P14+P15+P16</f>
        <v>1621109.05</v>
      </c>
      <c r="R6" s="1">
        <f>P6+R12+R13+R14+R15+R16</f>
        <v>1621109.05</v>
      </c>
      <c r="T6" s="1">
        <f>R6+T12+T13+T14+T15+T16</f>
        <v>1621109.05</v>
      </c>
      <c r="V6" s="1">
        <f>T6+V12+V13+V14+V15+V16</f>
        <v>1621109.05</v>
      </c>
      <c r="X6" s="1">
        <f>V6+X12+X13+X14+X15+X16</f>
        <v>1621109.05</v>
      </c>
      <c r="Z6" s="1">
        <f>X6+Z12+Z13+Z14+Z15+Z16</f>
        <v>1621109.05</v>
      </c>
    </row>
    <row r="7" spans="1:26" s="1" customFormat="1" x14ac:dyDescent="0.25">
      <c r="B7" s="7"/>
    </row>
    <row r="8" spans="1:26" s="8" customFormat="1" x14ac:dyDescent="0.25">
      <c r="A8" s="8" t="s">
        <v>3</v>
      </c>
      <c r="B8" s="24">
        <f>1619218.87-B6</f>
        <v>5303.2200000002049</v>
      </c>
      <c r="D8" s="8">
        <f>1608149.33-1618703.26</f>
        <v>-10553.929999999935</v>
      </c>
      <c r="F8" s="8">
        <f>F21-F6</f>
        <v>37933.229999999981</v>
      </c>
      <c r="H8" s="8">
        <f>H21-H6</f>
        <v>25747.969999999972</v>
      </c>
      <c r="J8" s="8">
        <f>J21-J6</f>
        <v>-1621109.05</v>
      </c>
      <c r="L8" s="8">
        <f>L21-L6</f>
        <v>-1621109.05</v>
      </c>
      <c r="N8" s="8">
        <f>N21-N6</f>
        <v>-1621109.05</v>
      </c>
      <c r="P8" s="8">
        <f>P21-P6</f>
        <v>-1621109.05</v>
      </c>
      <c r="R8" s="8">
        <f>R21-R6</f>
        <v>-1621109.05</v>
      </c>
      <c r="T8" s="8">
        <f>T21-T6</f>
        <v>-1621109.05</v>
      </c>
      <c r="V8" s="8">
        <f>V21-V6</f>
        <v>-1621109.05</v>
      </c>
      <c r="X8" s="8">
        <f>X21-X6</f>
        <v>-1621109.05</v>
      </c>
      <c r="Z8" s="8">
        <f>Z21-Z6</f>
        <v>-1621109.05</v>
      </c>
    </row>
    <row r="9" spans="1:26" s="1" customFormat="1" x14ac:dyDescent="0.25">
      <c r="B9" s="7"/>
    </row>
    <row r="10" spans="1:26" s="1" customFormat="1" x14ac:dyDescent="0.25">
      <c r="A10" s="1" t="s">
        <v>4</v>
      </c>
      <c r="B10" s="7">
        <f>SUM(B6:B8)</f>
        <v>1619218.87</v>
      </c>
      <c r="D10" s="1">
        <f>SUM(D6:D8)</f>
        <v>1608149.33</v>
      </c>
      <c r="F10" s="1">
        <f>SUM(F6:F8)</f>
        <v>1657750.88</v>
      </c>
      <c r="H10" s="1">
        <f>SUM(H6:H8)</f>
        <v>1646857.02</v>
      </c>
      <c r="J10" s="1">
        <f>SUM(J6:J8)</f>
        <v>0</v>
      </c>
      <c r="L10" s="1">
        <f>SUM(L6:L8)</f>
        <v>0</v>
      </c>
      <c r="N10" s="1">
        <f>SUM(N6:N8)</f>
        <v>0</v>
      </c>
      <c r="P10" s="1">
        <f>SUM(P6:P8)</f>
        <v>0</v>
      </c>
      <c r="R10" s="1">
        <f>SUM(R6:R8)</f>
        <v>0</v>
      </c>
      <c r="T10" s="1">
        <f>SUM(T6:T8)</f>
        <v>0</v>
      </c>
      <c r="V10" s="1">
        <f>SUM(V6:V8)</f>
        <v>0</v>
      </c>
      <c r="X10" s="1">
        <f>SUM(X6:X8)</f>
        <v>0</v>
      </c>
      <c r="Z10" s="1">
        <f>SUM(Z6:Z8)</f>
        <v>0</v>
      </c>
    </row>
    <row r="11" spans="1:26" s="1" customFormat="1" x14ac:dyDescent="0.25"/>
    <row r="12" spans="1:26" s="1" customFormat="1" x14ac:dyDescent="0.25">
      <c r="A12" s="5" t="s">
        <v>5</v>
      </c>
      <c r="B12" s="5"/>
      <c r="C12" s="5"/>
      <c r="D12" s="5">
        <f>6.05+1623.42+231.1+474.06+848.96+111.06+40.74+2224.44</f>
        <v>5559.83</v>
      </c>
      <c r="E12" s="5"/>
      <c r="F12" s="5">
        <f>6.69+105.17+219.37+848.96+445.73+275.04</f>
        <v>1900.96</v>
      </c>
      <c r="G12" s="5"/>
      <c r="H12" s="5">
        <v>2082.27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X12" s="5"/>
      <c r="Z12" s="5"/>
    </row>
    <row r="13" spans="1:26" s="1" customFormat="1" x14ac:dyDescent="0.25">
      <c r="A13" s="5" t="s">
        <v>6</v>
      </c>
      <c r="B13" s="5"/>
      <c r="C13" s="5"/>
      <c r="D13" s="5">
        <v>0</v>
      </c>
      <c r="E13" s="5"/>
      <c r="F13" s="5"/>
      <c r="G13" s="5"/>
      <c r="H13" s="5">
        <v>3.26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X13" s="5"/>
      <c r="Z13" s="5"/>
    </row>
    <row r="14" spans="1:26" s="1" customFormat="1" x14ac:dyDescent="0.25">
      <c r="A14" s="5" t="s">
        <v>22</v>
      </c>
      <c r="B14" s="5"/>
      <c r="C14" s="5"/>
      <c r="D14" s="5">
        <v>-772.22</v>
      </c>
      <c r="E14" s="5"/>
      <c r="F14" s="5">
        <v>-786.57</v>
      </c>
      <c r="G14" s="5"/>
      <c r="H14" s="5">
        <v>-794.13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X14" s="5"/>
      <c r="Z14" s="5"/>
    </row>
    <row r="15" spans="1:26" s="1" customFormat="1" x14ac:dyDescent="0.25">
      <c r="A15" s="5" t="s">
        <v>7</v>
      </c>
      <c r="B15" s="5"/>
      <c r="C15" s="5"/>
      <c r="D15" s="5">
        <v>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X15" s="5"/>
      <c r="Z15" s="5"/>
    </row>
    <row r="16" spans="1:26" s="1" customFormat="1" x14ac:dyDescent="0.25">
      <c r="A16" s="5" t="s">
        <v>8</v>
      </c>
      <c r="B16" s="5"/>
      <c r="C16" s="5"/>
      <c r="D16" s="5"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X16" s="5"/>
      <c r="Z16" s="5"/>
    </row>
    <row r="17" spans="1:26" s="1" customFormat="1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X17" s="5"/>
      <c r="Z17" s="5"/>
    </row>
    <row r="18" spans="1:26" s="1" customFormat="1" x14ac:dyDescent="0.25">
      <c r="A18" s="1" t="s">
        <v>10</v>
      </c>
      <c r="B18" s="5"/>
      <c r="C18" s="5"/>
      <c r="D18" s="8">
        <f>SUM(D12:D17)</f>
        <v>4787.6099999999997</v>
      </c>
      <c r="E18" s="5"/>
      <c r="F18" s="8">
        <f>SUM(F12:F17)</f>
        <v>1114.3899999999999</v>
      </c>
      <c r="G18" s="5"/>
      <c r="H18" s="8">
        <f>SUM(H12:H17)</f>
        <v>1291.4000000000001</v>
      </c>
      <c r="I18" s="5"/>
      <c r="J18" s="8">
        <f>SUM(J12:J17)</f>
        <v>0</v>
      </c>
      <c r="K18" s="5"/>
      <c r="L18" s="8">
        <f>SUM(L12:L17)</f>
        <v>0</v>
      </c>
      <c r="M18" s="5"/>
      <c r="N18" s="8">
        <f>SUM(N12:N17)</f>
        <v>0</v>
      </c>
      <c r="O18" s="5"/>
      <c r="P18" s="8">
        <f>SUM(P12:P17)</f>
        <v>0</v>
      </c>
      <c r="Q18" s="5"/>
      <c r="R18" s="8">
        <f>SUM(R12:R17)</f>
        <v>0</v>
      </c>
      <c r="S18" s="5"/>
      <c r="T18" s="8">
        <f>SUM(T12:T17)</f>
        <v>0</v>
      </c>
      <c r="U18" s="5"/>
      <c r="V18" s="8">
        <f>SUM(V12:V17)</f>
        <v>0</v>
      </c>
      <c r="X18" s="8">
        <f>SUM(X12:X17)</f>
        <v>0</v>
      </c>
      <c r="Z18" s="8">
        <f>SUM(Z12:Z17)</f>
        <v>0</v>
      </c>
    </row>
    <row r="19" spans="1:26" s="1" customFormat="1" x14ac:dyDescent="0.25">
      <c r="A19" s="1" t="s">
        <v>3</v>
      </c>
      <c r="D19" s="1">
        <f>D8-B8</f>
        <v>-15857.15000000014</v>
      </c>
      <c r="F19" s="1">
        <f>F8-D8</f>
        <v>48487.159999999916</v>
      </c>
      <c r="H19" s="1">
        <f>H8-F8</f>
        <v>-12185.260000000009</v>
      </c>
      <c r="J19" s="1">
        <f>J8-H8</f>
        <v>-1646857.02</v>
      </c>
      <c r="L19" s="1">
        <f>L8-J8</f>
        <v>0</v>
      </c>
      <c r="N19" s="1">
        <f>N8-L8</f>
        <v>0</v>
      </c>
      <c r="P19" s="1">
        <f>P8-N8</f>
        <v>0</v>
      </c>
      <c r="R19" s="1">
        <f>R8-P8</f>
        <v>0</v>
      </c>
      <c r="T19" s="1">
        <f>T8-R8</f>
        <v>0</v>
      </c>
      <c r="V19" s="1">
        <f>V8-T8</f>
        <v>0</v>
      </c>
      <c r="X19" s="1">
        <f>X8-V8</f>
        <v>0</v>
      </c>
      <c r="Z19" s="1">
        <f>Z8-X8</f>
        <v>0</v>
      </c>
    </row>
    <row r="20" spans="1:26" s="1" customFormat="1" x14ac:dyDescent="0.25"/>
    <row r="21" spans="1:26" s="5" customFormat="1" x14ac:dyDescent="0.25">
      <c r="A21" s="5" t="s">
        <v>9</v>
      </c>
      <c r="D21" s="5">
        <v>1608149.33</v>
      </c>
      <c r="F21" s="5">
        <v>1657750.88</v>
      </c>
      <c r="H21" s="5">
        <v>1646857.02</v>
      </c>
    </row>
    <row r="22" spans="1:26" s="1" customFormat="1" x14ac:dyDescent="0.25">
      <c r="D22" s="4" t="str">
        <f>IF(D10-D21=0,"","NOT IN BALANCE")</f>
        <v/>
      </c>
      <c r="F22" s="4" t="str">
        <f>IF(F10-F21=0,"","NOT IN BALANCE")</f>
        <v/>
      </c>
      <c r="H22" s="4" t="str">
        <f>IF(H10-H21=0,"","NOT IN BALANCE")</f>
        <v/>
      </c>
      <c r="J22" s="4" t="str">
        <f>IF(J10-J21=0,"","NOT IN BALANCE")</f>
        <v/>
      </c>
      <c r="L22" s="4" t="str">
        <f>IF(L10-L21=0,"","NOT IN BALANCE")</f>
        <v/>
      </c>
      <c r="N22" s="4" t="str">
        <f>IF(N10-N21=0,"","NOT IN BALANCE")</f>
        <v/>
      </c>
      <c r="P22" s="4" t="str">
        <f>IF(P10-P21=0,"","NOT IN BALANCE")</f>
        <v/>
      </c>
      <c r="R22" s="4" t="str">
        <f>IF(R10-R21=0,"","NOT IN BALANCE")</f>
        <v/>
      </c>
      <c r="T22" s="4" t="str">
        <f>IF(T10-T21=0,"","NOT IN BALANCE")</f>
        <v/>
      </c>
      <c r="V22" s="4" t="str">
        <f>IF(V10-V21=0,"","NOT IN BALANCE")</f>
        <v/>
      </c>
      <c r="X22" s="4" t="str">
        <f>IF(X10-X21=0,"","NOT IN BALANCE")</f>
        <v/>
      </c>
      <c r="Z22" s="4" t="str">
        <f>IF(Z10-Z21=0,"","NOT IN BALANCE")</f>
        <v/>
      </c>
    </row>
    <row r="23" spans="1:26" s="1" customFormat="1" x14ac:dyDescent="0.25"/>
    <row r="24" spans="1:26" s="1" customFormat="1" x14ac:dyDescent="0.25">
      <c r="A24" s="23" t="s">
        <v>11</v>
      </c>
      <c r="B24" s="9"/>
      <c r="C24" s="9"/>
      <c r="D24" s="10" t="s">
        <v>18</v>
      </c>
      <c r="E24" s="9"/>
      <c r="F24" s="10" t="s">
        <v>18</v>
      </c>
      <c r="G24" s="9"/>
      <c r="H24" s="10" t="s">
        <v>18</v>
      </c>
      <c r="I24" s="9"/>
      <c r="J24" s="10" t="s">
        <v>18</v>
      </c>
      <c r="K24" s="9"/>
      <c r="L24" s="10" t="s">
        <v>18</v>
      </c>
      <c r="M24" s="9"/>
      <c r="N24" s="10" t="s">
        <v>18</v>
      </c>
      <c r="O24" s="9"/>
      <c r="P24" s="10" t="s">
        <v>18</v>
      </c>
      <c r="Q24" s="9"/>
      <c r="R24" s="10" t="s">
        <v>18</v>
      </c>
      <c r="S24" s="9"/>
      <c r="T24" s="10" t="s">
        <v>18</v>
      </c>
      <c r="U24" s="9"/>
      <c r="V24" s="10" t="s">
        <v>18</v>
      </c>
      <c r="W24" s="9"/>
      <c r="X24" s="10" t="s">
        <v>18</v>
      </c>
      <c r="Y24" s="9"/>
      <c r="Z24" s="11" t="s">
        <v>18</v>
      </c>
    </row>
    <row r="25" spans="1:26" s="1" customFormat="1" x14ac:dyDescent="0.25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4"/>
    </row>
    <row r="26" spans="1:26" s="1" customFormat="1" x14ac:dyDescent="0.25">
      <c r="A26" s="12" t="s">
        <v>20</v>
      </c>
      <c r="B26" s="13"/>
      <c r="C26" s="13"/>
      <c r="D26" s="13">
        <f>D18</f>
        <v>4787.6099999999997</v>
      </c>
      <c r="E26" s="13"/>
      <c r="F26" s="13">
        <f>F18</f>
        <v>1114.3899999999999</v>
      </c>
      <c r="G26" s="13"/>
      <c r="H26" s="13">
        <f>H18</f>
        <v>1291.4000000000001</v>
      </c>
      <c r="I26" s="13"/>
      <c r="J26" s="13">
        <f>J18</f>
        <v>0</v>
      </c>
      <c r="K26" s="13"/>
      <c r="L26" s="13">
        <f>L18</f>
        <v>0</v>
      </c>
      <c r="M26" s="13"/>
      <c r="N26" s="13">
        <f>N18</f>
        <v>0</v>
      </c>
      <c r="O26" s="13"/>
      <c r="P26" s="13">
        <f>P18</f>
        <v>0</v>
      </c>
      <c r="Q26" s="13"/>
      <c r="R26" s="13">
        <f>R18</f>
        <v>0</v>
      </c>
      <c r="S26" s="13"/>
      <c r="T26" s="13">
        <f>T18</f>
        <v>0</v>
      </c>
      <c r="U26" s="13"/>
      <c r="V26" s="13">
        <f>V18</f>
        <v>0</v>
      </c>
      <c r="W26" s="13"/>
      <c r="X26" s="13">
        <f>X18</f>
        <v>0</v>
      </c>
      <c r="Y26" s="13"/>
      <c r="Z26" s="13">
        <f>Z18</f>
        <v>0</v>
      </c>
    </row>
    <row r="27" spans="1:26" s="1" customFormat="1" x14ac:dyDescent="0.25">
      <c r="A27" s="12" t="s">
        <v>21</v>
      </c>
      <c r="B27" s="13"/>
      <c r="C27" s="13"/>
      <c r="D27" s="13">
        <f>D19</f>
        <v>-15857.15000000014</v>
      </c>
      <c r="E27" s="13"/>
      <c r="F27" s="13">
        <f>F19</f>
        <v>48487.159999999916</v>
      </c>
      <c r="G27" s="13"/>
      <c r="H27" s="13">
        <f>H19</f>
        <v>-12185.260000000009</v>
      </c>
      <c r="I27" s="13"/>
      <c r="J27" s="13">
        <f>J19</f>
        <v>-1646857.02</v>
      </c>
      <c r="K27" s="13"/>
      <c r="L27" s="13">
        <f>L19</f>
        <v>0</v>
      </c>
      <c r="M27" s="13"/>
      <c r="N27" s="13">
        <f>N19</f>
        <v>0</v>
      </c>
      <c r="O27" s="13"/>
      <c r="P27" s="13">
        <f>P19</f>
        <v>0</v>
      </c>
      <c r="Q27" s="13"/>
      <c r="R27" s="13">
        <f>R19</f>
        <v>0</v>
      </c>
      <c r="S27" s="13"/>
      <c r="T27" s="13">
        <f>T19</f>
        <v>0</v>
      </c>
      <c r="U27" s="13"/>
      <c r="V27" s="13">
        <f>V19</f>
        <v>0</v>
      </c>
      <c r="W27" s="13"/>
      <c r="X27" s="13">
        <f>X19</f>
        <v>0</v>
      </c>
      <c r="Y27" s="13"/>
      <c r="Z27" s="13">
        <f>Z19</f>
        <v>0</v>
      </c>
    </row>
    <row r="28" spans="1:26" x14ac:dyDescent="0.25">
      <c r="A28" s="12" t="s">
        <v>14</v>
      </c>
      <c r="B28" s="15"/>
      <c r="C28" s="15"/>
      <c r="D28" s="16">
        <f>-D12</f>
        <v>-5559.83</v>
      </c>
      <c r="E28" s="15"/>
      <c r="F28" s="16">
        <f>-F12</f>
        <v>-1900.96</v>
      </c>
      <c r="G28" s="15"/>
      <c r="H28" s="16">
        <f>-H12</f>
        <v>-2082.27</v>
      </c>
      <c r="I28" s="15"/>
      <c r="J28" s="16">
        <f>-J12</f>
        <v>0</v>
      </c>
      <c r="K28" s="15"/>
      <c r="L28" s="16">
        <f>-L12</f>
        <v>0</v>
      </c>
      <c r="M28" s="15"/>
      <c r="N28" s="16">
        <f>-N12</f>
        <v>0</v>
      </c>
      <c r="O28" s="15"/>
      <c r="P28" s="16">
        <f>-P12</f>
        <v>0</v>
      </c>
      <c r="Q28" s="15"/>
      <c r="R28" s="16">
        <f>-R12</f>
        <v>0</v>
      </c>
      <c r="S28" s="15"/>
      <c r="T28" s="16">
        <f>-T12</f>
        <v>0</v>
      </c>
      <c r="U28" s="15"/>
      <c r="V28" s="16">
        <f>-V12</f>
        <v>0</v>
      </c>
      <c r="W28" s="15"/>
      <c r="X28" s="16">
        <f>-X12</f>
        <v>0</v>
      </c>
      <c r="Y28" s="15"/>
      <c r="Z28" s="16">
        <f>-Z12</f>
        <v>0</v>
      </c>
    </row>
    <row r="29" spans="1:26" x14ac:dyDescent="0.25">
      <c r="A29" s="12" t="s">
        <v>6</v>
      </c>
      <c r="B29" s="15"/>
      <c r="C29" s="15"/>
      <c r="D29" s="16">
        <f>-D13</f>
        <v>0</v>
      </c>
      <c r="E29" s="15"/>
      <c r="F29" s="16">
        <f>-F13</f>
        <v>0</v>
      </c>
      <c r="G29" s="15"/>
      <c r="H29" s="16">
        <f>-H13</f>
        <v>-3.26</v>
      </c>
      <c r="I29" s="15"/>
      <c r="J29" s="16">
        <f>-J13</f>
        <v>0</v>
      </c>
      <c r="K29" s="15"/>
      <c r="L29" s="16">
        <f>-L13</f>
        <v>0</v>
      </c>
      <c r="M29" s="15"/>
      <c r="N29" s="16">
        <f>-N13</f>
        <v>0</v>
      </c>
      <c r="O29" s="15"/>
      <c r="P29" s="16">
        <f>-P13</f>
        <v>0</v>
      </c>
      <c r="Q29" s="15"/>
      <c r="R29" s="16">
        <f>-R13</f>
        <v>0</v>
      </c>
      <c r="S29" s="15"/>
      <c r="T29" s="16">
        <f>-T13</f>
        <v>0</v>
      </c>
      <c r="U29" s="15"/>
      <c r="V29" s="16">
        <f>-V13</f>
        <v>0</v>
      </c>
      <c r="W29" s="15"/>
      <c r="X29" s="16">
        <f>-X13</f>
        <v>0</v>
      </c>
      <c r="Y29" s="15"/>
      <c r="Z29" s="16">
        <f>-Z13</f>
        <v>0</v>
      </c>
    </row>
    <row r="30" spans="1:26" x14ac:dyDescent="0.25">
      <c r="A30" s="12" t="s">
        <v>22</v>
      </c>
      <c r="B30" s="15"/>
      <c r="C30" s="15"/>
      <c r="D30" s="16">
        <f>-D14</f>
        <v>772.22</v>
      </c>
      <c r="E30" s="15"/>
      <c r="F30" s="16">
        <f>-F14</f>
        <v>786.57</v>
      </c>
      <c r="G30" s="15"/>
      <c r="H30" s="16">
        <f>-H14</f>
        <v>794.13</v>
      </c>
      <c r="I30" s="15"/>
      <c r="J30" s="16">
        <f>-J14</f>
        <v>0</v>
      </c>
      <c r="K30" s="15"/>
      <c r="L30" s="16">
        <f>-L14</f>
        <v>0</v>
      </c>
      <c r="M30" s="15"/>
      <c r="N30" s="16">
        <f>-N14</f>
        <v>0</v>
      </c>
      <c r="O30" s="15"/>
      <c r="P30" s="16">
        <f>-P14</f>
        <v>0</v>
      </c>
      <c r="Q30" s="15"/>
      <c r="R30" s="16">
        <f>-R14</f>
        <v>0</v>
      </c>
      <c r="S30" s="15"/>
      <c r="T30" s="16">
        <f>-T14</f>
        <v>0</v>
      </c>
      <c r="U30" s="15"/>
      <c r="V30" s="16">
        <f>-V14</f>
        <v>0</v>
      </c>
      <c r="W30" s="15"/>
      <c r="X30" s="16">
        <f>-X14</f>
        <v>0</v>
      </c>
      <c r="Y30" s="15"/>
      <c r="Z30" s="16">
        <f>-Z14</f>
        <v>0</v>
      </c>
    </row>
    <row r="31" spans="1:26" x14ac:dyDescent="0.25">
      <c r="A31" s="12" t="s">
        <v>16</v>
      </c>
      <c r="B31" s="15"/>
      <c r="C31" s="15"/>
      <c r="D31" s="16">
        <f>-D15</f>
        <v>0</v>
      </c>
      <c r="E31" s="15"/>
      <c r="F31" s="16">
        <f>-F15</f>
        <v>0</v>
      </c>
      <c r="G31" s="15"/>
      <c r="H31" s="16">
        <f>-H15</f>
        <v>0</v>
      </c>
      <c r="I31" s="15"/>
      <c r="J31" s="16">
        <f>-J15</f>
        <v>0</v>
      </c>
      <c r="K31" s="15"/>
      <c r="L31" s="16">
        <f>-L15</f>
        <v>0</v>
      </c>
      <c r="M31" s="15"/>
      <c r="N31" s="16">
        <f>-N15</f>
        <v>0</v>
      </c>
      <c r="O31" s="15"/>
      <c r="P31" s="16">
        <f>-P15</f>
        <v>0</v>
      </c>
      <c r="Q31" s="15"/>
      <c r="R31" s="16">
        <f>-R15</f>
        <v>0</v>
      </c>
      <c r="S31" s="15"/>
      <c r="T31" s="16">
        <f>-T15</f>
        <v>0</v>
      </c>
      <c r="U31" s="15"/>
      <c r="V31" s="16">
        <f>-V15</f>
        <v>0</v>
      </c>
      <c r="W31" s="15"/>
      <c r="X31" s="16">
        <f>-X15</f>
        <v>0</v>
      </c>
      <c r="Y31" s="15"/>
      <c r="Z31" s="16">
        <f>-Z15</f>
        <v>0</v>
      </c>
    </row>
    <row r="32" spans="1:26" x14ac:dyDescent="0.25">
      <c r="A32" s="12" t="s">
        <v>17</v>
      </c>
      <c r="B32" s="15"/>
      <c r="C32" s="15"/>
      <c r="D32" s="16">
        <f>-D16</f>
        <v>0</v>
      </c>
      <c r="E32" s="15"/>
      <c r="F32" s="16">
        <f>-F16</f>
        <v>0</v>
      </c>
      <c r="G32" s="15"/>
      <c r="H32" s="16">
        <f>-H16</f>
        <v>0</v>
      </c>
      <c r="I32" s="15"/>
      <c r="J32" s="16">
        <f>-J16</f>
        <v>0</v>
      </c>
      <c r="K32" s="15"/>
      <c r="L32" s="16">
        <f>-L16</f>
        <v>0</v>
      </c>
      <c r="M32" s="15"/>
      <c r="N32" s="16">
        <f>-N16</f>
        <v>0</v>
      </c>
      <c r="O32" s="15"/>
      <c r="P32" s="16">
        <f>-P16</f>
        <v>0</v>
      </c>
      <c r="Q32" s="15"/>
      <c r="R32" s="16">
        <f>-R16</f>
        <v>0</v>
      </c>
      <c r="S32" s="15"/>
      <c r="T32" s="16">
        <f>-T16</f>
        <v>0</v>
      </c>
      <c r="U32" s="15"/>
      <c r="V32" s="16">
        <f>-V16</f>
        <v>0</v>
      </c>
      <c r="W32" s="15"/>
      <c r="X32" s="16">
        <f>-X16</f>
        <v>0</v>
      </c>
      <c r="Y32" s="15"/>
      <c r="Z32" s="16">
        <f>-Z16</f>
        <v>0</v>
      </c>
    </row>
    <row r="33" spans="1:26" x14ac:dyDescent="0.25">
      <c r="A33" s="12" t="s">
        <v>15</v>
      </c>
      <c r="B33" s="15"/>
      <c r="C33" s="15"/>
      <c r="D33" s="16">
        <f>-D19</f>
        <v>15857.15000000014</v>
      </c>
      <c r="E33" s="15"/>
      <c r="F33" s="16">
        <f>-F19</f>
        <v>-48487.159999999916</v>
      </c>
      <c r="G33" s="15"/>
      <c r="H33" s="16">
        <f>-H19</f>
        <v>12185.260000000009</v>
      </c>
      <c r="I33" s="15"/>
      <c r="J33" s="16">
        <f>-J19</f>
        <v>1646857.02</v>
      </c>
      <c r="K33" s="15"/>
      <c r="L33" s="16">
        <f>-L19</f>
        <v>0</v>
      </c>
      <c r="M33" s="15"/>
      <c r="N33" s="16">
        <f>-N19</f>
        <v>0</v>
      </c>
      <c r="O33" s="15"/>
      <c r="P33" s="16">
        <f>-P19</f>
        <v>0</v>
      </c>
      <c r="Q33" s="15"/>
      <c r="R33" s="16">
        <f>-R19</f>
        <v>0</v>
      </c>
      <c r="S33" s="15"/>
      <c r="T33" s="16">
        <f>-T19</f>
        <v>0</v>
      </c>
      <c r="U33" s="15"/>
      <c r="V33" s="16">
        <f>-V19</f>
        <v>0</v>
      </c>
      <c r="W33" s="15"/>
      <c r="X33" s="16">
        <f>-X19</f>
        <v>0</v>
      </c>
      <c r="Y33" s="15"/>
      <c r="Z33" s="16">
        <f>-Z19</f>
        <v>0</v>
      </c>
    </row>
    <row r="34" spans="1:26" x14ac:dyDescent="0.25">
      <c r="A34" s="12"/>
      <c r="B34" s="15"/>
      <c r="C34" s="15"/>
      <c r="D34" s="16"/>
      <c r="E34" s="15"/>
      <c r="F34" s="16"/>
      <c r="G34" s="15"/>
      <c r="H34" s="16"/>
      <c r="I34" s="15"/>
      <c r="J34" s="16"/>
      <c r="K34" s="15"/>
      <c r="L34" s="16"/>
      <c r="M34" s="15"/>
      <c r="N34" s="16"/>
      <c r="O34" s="15"/>
      <c r="P34" s="16"/>
      <c r="Q34" s="15"/>
      <c r="R34" s="16"/>
      <c r="S34" s="15"/>
      <c r="T34" s="16"/>
      <c r="U34" s="15"/>
      <c r="V34" s="16"/>
      <c r="W34" s="15"/>
      <c r="X34" s="16"/>
      <c r="Y34" s="15"/>
      <c r="Z34" s="17"/>
    </row>
    <row r="35" spans="1:26" x14ac:dyDescent="0.25">
      <c r="A35" s="1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9"/>
    </row>
    <row r="36" spans="1:26" x14ac:dyDescent="0.25">
      <c r="A36" s="18"/>
      <c r="B36" s="15"/>
      <c r="C36" s="15"/>
      <c r="D36" s="16">
        <f>SUM(D26:D35)</f>
        <v>0</v>
      </c>
      <c r="E36" s="15"/>
      <c r="F36" s="16">
        <f>SUM(F26:F35)</f>
        <v>0</v>
      </c>
      <c r="G36" s="15"/>
      <c r="H36" s="16">
        <f>SUM(H26:H35)</f>
        <v>0</v>
      </c>
      <c r="I36" s="15"/>
      <c r="J36" s="16">
        <f>SUM(J26:J35)</f>
        <v>0</v>
      </c>
      <c r="K36" s="15"/>
      <c r="L36" s="16">
        <f>SUM(L26:L35)</f>
        <v>0</v>
      </c>
      <c r="M36" s="15"/>
      <c r="N36" s="16">
        <f>SUM(N26:N35)</f>
        <v>0</v>
      </c>
      <c r="O36" s="15"/>
      <c r="P36" s="16">
        <f>SUM(P26:P35)</f>
        <v>0</v>
      </c>
      <c r="Q36" s="15"/>
      <c r="R36" s="16">
        <f>SUM(R26:R35)</f>
        <v>0</v>
      </c>
      <c r="S36" s="15"/>
      <c r="T36" s="16">
        <f>SUM(T26:T35)</f>
        <v>0</v>
      </c>
      <c r="U36" s="15"/>
      <c r="V36" s="16">
        <f>SUM(V26:V35)</f>
        <v>0</v>
      </c>
      <c r="W36" s="15"/>
      <c r="X36" s="16">
        <f>SUM(X26:X35)</f>
        <v>0</v>
      </c>
      <c r="Y36" s="15"/>
      <c r="Z36" s="17">
        <f>SUM(Z26:Z35)</f>
        <v>0</v>
      </c>
    </row>
    <row r="37" spans="1:26" x14ac:dyDescent="0.25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2"/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Edward Jones</vt:lpstr>
      <vt:lpstr>Huntington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J. Brown</dc:creator>
  <cp:lastModifiedBy>Denise Graham</cp:lastModifiedBy>
  <dcterms:created xsi:type="dcterms:W3CDTF">2015-04-22T14:01:17Z</dcterms:created>
  <dcterms:modified xsi:type="dcterms:W3CDTF">2015-04-27T17:27:53Z</dcterms:modified>
</cp:coreProperties>
</file>